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85" activeTab="0"/>
  </bookViews>
  <sheets>
    <sheet name="Прайс" sheetId="1" r:id="rId1"/>
    <sheet name="Dekton 4 мм" sheetId="2" r:id="rId2"/>
    <sheet name="Контакты" sheetId="3" r:id="rId3"/>
  </sheets>
  <definedNames>
    <definedName name="_xlnm.Print_Area" localSheetId="1">'Dekton 4 мм'!$A$1:$H$57</definedName>
    <definedName name="_xlnm.Print_Area" localSheetId="0">'Прайс'!$A$1:$I$74</definedName>
  </definedNames>
  <calcPr fullCalcOnLoad="1" refMode="R1C1"/>
</workbook>
</file>

<file path=xl/sharedStrings.xml><?xml version="1.0" encoding="utf-8"?>
<sst xmlns="http://schemas.openxmlformats.org/spreadsheetml/2006/main" count="312" uniqueCount="208">
  <si>
    <t>Карта</t>
  </si>
  <si>
    <t>Полтава</t>
  </si>
  <si>
    <t>Ужгород</t>
  </si>
  <si>
    <t>Херсон</t>
  </si>
  <si>
    <t>факс: 0 (44) 201 15 49, 48</t>
  </si>
  <si>
    <t>Житомир</t>
  </si>
  <si>
    <t>Молдова</t>
  </si>
  <si>
    <t>Комрат</t>
  </si>
  <si>
    <t>Текстура</t>
  </si>
  <si>
    <t>matt</t>
  </si>
  <si>
    <t>Xgloss</t>
  </si>
  <si>
    <t>Grip +</t>
  </si>
  <si>
    <t>8 мм</t>
  </si>
  <si>
    <t>12 мм</t>
  </si>
  <si>
    <t>20 мм</t>
  </si>
  <si>
    <t>30 мм</t>
  </si>
  <si>
    <t>Blanc Concrete</t>
  </si>
  <si>
    <t>Sirocco</t>
  </si>
  <si>
    <t>Vegha</t>
  </si>
  <si>
    <t>I</t>
  </si>
  <si>
    <t>Danae</t>
  </si>
  <si>
    <t>Edora</t>
  </si>
  <si>
    <t>Fossil</t>
  </si>
  <si>
    <t>Keon</t>
  </si>
  <si>
    <t>Keranium</t>
  </si>
  <si>
    <r>
      <t xml:space="preserve">Millar </t>
    </r>
    <r>
      <rPr>
        <b/>
        <sz val="10"/>
        <color indexed="12"/>
        <rFont val="Arial Cyr"/>
        <family val="0"/>
      </rPr>
      <t>new!</t>
    </r>
  </si>
  <si>
    <t>Nayla</t>
  </si>
  <si>
    <r>
      <t>Sasea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>new!</t>
    </r>
  </si>
  <si>
    <t>Sirius</t>
  </si>
  <si>
    <t>II</t>
  </si>
  <si>
    <t>Domoos</t>
  </si>
  <si>
    <t>Galema</t>
  </si>
  <si>
    <t>Kelya</t>
  </si>
  <si>
    <r>
      <t xml:space="preserve">Kovik </t>
    </r>
    <r>
      <rPr>
        <b/>
        <sz val="10"/>
        <color indexed="12"/>
        <rFont val="Arial Cyr"/>
        <family val="0"/>
      </rPr>
      <t>new!</t>
    </r>
  </si>
  <si>
    <t>Korus</t>
  </si>
  <si>
    <r>
      <t xml:space="preserve">Kreta </t>
    </r>
    <r>
      <rPr>
        <b/>
        <sz val="10"/>
        <color indexed="12"/>
        <rFont val="Arial Cyr"/>
        <family val="0"/>
      </rPr>
      <t>new!</t>
    </r>
  </si>
  <si>
    <t>Makai</t>
  </si>
  <si>
    <t>Nilium</t>
  </si>
  <si>
    <t>Orix</t>
  </si>
  <si>
    <t>Radium</t>
  </si>
  <si>
    <t>Strato</t>
  </si>
  <si>
    <t>Trilium</t>
  </si>
  <si>
    <t>Ventus</t>
  </si>
  <si>
    <t>Vienna</t>
  </si>
  <si>
    <t>III</t>
  </si>
  <si>
    <t>Aura 15</t>
  </si>
  <si>
    <t>Blaze</t>
  </si>
  <si>
    <t>Entzo</t>
  </si>
  <si>
    <t>Fiord</t>
  </si>
  <si>
    <t>Glacier</t>
  </si>
  <si>
    <t>Kairos</t>
  </si>
  <si>
    <t>Lumina</t>
  </si>
  <si>
    <t>Opera</t>
  </si>
  <si>
    <t>Splendor</t>
  </si>
  <si>
    <t>Zenith</t>
  </si>
  <si>
    <t>IV</t>
  </si>
  <si>
    <t>Aura 15 bookmatch</t>
  </si>
  <si>
    <t>Halo</t>
  </si>
  <si>
    <t>Spectra</t>
  </si>
  <si>
    <t>вельвет</t>
  </si>
  <si>
    <t xml:space="preserve">Natura 18 </t>
  </si>
  <si>
    <t>Tundra 19</t>
  </si>
  <si>
    <t>Natura 18 bookmatch</t>
  </si>
  <si>
    <r>
      <t xml:space="preserve">Aeri </t>
    </r>
    <r>
      <rPr>
        <b/>
        <sz val="10"/>
        <color indexed="30"/>
        <rFont val="Arial Cyr"/>
        <family val="0"/>
      </rPr>
      <t>new!</t>
    </r>
  </si>
  <si>
    <r>
      <t xml:space="preserve">Eter </t>
    </r>
    <r>
      <rPr>
        <b/>
        <sz val="10"/>
        <color indexed="30"/>
        <rFont val="Arial Cyr"/>
        <family val="0"/>
      </rPr>
      <t>new!</t>
    </r>
  </si>
  <si>
    <t xml:space="preserve">Bromo </t>
  </si>
  <si>
    <t xml:space="preserve">Kira </t>
  </si>
  <si>
    <t xml:space="preserve">Laos </t>
  </si>
  <si>
    <t xml:space="preserve">Lunar </t>
  </si>
  <si>
    <r>
      <t>Soke</t>
    </r>
    <r>
      <rPr>
        <sz val="10"/>
        <color indexed="12"/>
        <rFont val="Arial Cyr"/>
        <family val="0"/>
      </rPr>
      <t xml:space="preserve"> </t>
    </r>
  </si>
  <si>
    <t xml:space="preserve">Vera </t>
  </si>
  <si>
    <r>
      <t>Baltic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color indexed="30"/>
        <rFont val="Arial Cyr"/>
        <family val="0"/>
      </rPr>
      <t>new!</t>
    </r>
  </si>
  <si>
    <r>
      <t xml:space="preserve">Feroe </t>
    </r>
    <r>
      <rPr>
        <b/>
        <sz val="10"/>
        <color indexed="30"/>
        <rFont val="Arial Cyr"/>
        <family val="0"/>
      </rPr>
      <t>new!</t>
    </r>
  </si>
  <si>
    <r>
      <t xml:space="preserve">Laurent </t>
    </r>
    <r>
      <rPr>
        <b/>
        <sz val="10"/>
        <color indexed="30"/>
        <rFont val="Arial Cyr"/>
        <family val="0"/>
      </rPr>
      <t>new!</t>
    </r>
  </si>
  <si>
    <t xml:space="preserve">Korso </t>
  </si>
  <si>
    <r>
      <t xml:space="preserve">Portum </t>
    </r>
    <r>
      <rPr>
        <b/>
        <sz val="10"/>
        <color indexed="30"/>
        <rFont val="Arial Cyr"/>
        <family val="0"/>
      </rPr>
      <t>new!</t>
    </r>
  </si>
  <si>
    <r>
      <t xml:space="preserve">Rem </t>
    </r>
    <r>
      <rPr>
        <b/>
        <sz val="10"/>
        <color indexed="30"/>
        <rFont val="Arial Cyr"/>
        <family val="0"/>
      </rPr>
      <t>new!</t>
    </r>
  </si>
  <si>
    <r>
      <t>Sogne</t>
    </r>
    <r>
      <rPr>
        <sz val="10"/>
        <color indexed="12"/>
        <rFont val="Arial Cyr"/>
        <family val="0"/>
      </rPr>
      <t xml:space="preserve"> </t>
    </r>
  </si>
  <si>
    <r>
      <t>Arga</t>
    </r>
    <r>
      <rPr>
        <b/>
        <sz val="10"/>
        <color indexed="12"/>
        <rFont val="Arial Cyr"/>
        <family val="0"/>
      </rPr>
      <t xml:space="preserve"> </t>
    </r>
  </si>
  <si>
    <t xml:space="preserve">Bergen </t>
  </si>
  <si>
    <r>
      <t>Khalo</t>
    </r>
    <r>
      <rPr>
        <sz val="10"/>
        <color indexed="30"/>
        <rFont val="Arial Cyr"/>
        <family val="0"/>
      </rPr>
      <t xml:space="preserve"> </t>
    </r>
    <r>
      <rPr>
        <b/>
        <sz val="10"/>
        <color indexed="30"/>
        <rFont val="Arial Cyr"/>
        <family val="0"/>
      </rPr>
      <t>soon</t>
    </r>
  </si>
  <si>
    <r>
      <t>Olimpo</t>
    </r>
    <r>
      <rPr>
        <b/>
        <sz val="10"/>
        <color indexed="10"/>
        <rFont val="Arial Cyr"/>
        <family val="0"/>
      </rPr>
      <t xml:space="preserve"> </t>
    </r>
  </si>
  <si>
    <t xml:space="preserve">Taga </t>
  </si>
  <si>
    <t>Bromo</t>
  </si>
  <si>
    <r>
      <t xml:space="preserve">Kovik </t>
    </r>
    <r>
      <rPr>
        <b/>
        <sz val="11"/>
        <color indexed="12"/>
        <rFont val="Calibri"/>
        <family val="2"/>
      </rPr>
      <t>new!</t>
    </r>
  </si>
  <si>
    <t>Kreta</t>
  </si>
  <si>
    <t>Laos</t>
  </si>
  <si>
    <t>Lunar</t>
  </si>
  <si>
    <t>Natura 18</t>
  </si>
  <si>
    <t>Arga</t>
  </si>
  <si>
    <t>Aura 15 Bookmatch</t>
  </si>
  <si>
    <t>Bergen</t>
  </si>
  <si>
    <t>Natura 18 Bookmatch</t>
  </si>
  <si>
    <t>Dekton 4 mm Cut-To-Size</t>
  </si>
  <si>
    <t>Текстуры:</t>
  </si>
  <si>
    <t>суперглянец</t>
  </si>
  <si>
    <t>4 мм</t>
  </si>
  <si>
    <t>Город</t>
  </si>
  <si>
    <t>Адрес</t>
  </si>
  <si>
    <t>Телефоны</t>
  </si>
  <si>
    <t>Киев</t>
  </si>
  <si>
    <t>Карта проезда</t>
  </si>
  <si>
    <t>тел.: 0 (44) 201 15 40</t>
  </si>
  <si>
    <t>Винница</t>
  </si>
  <si>
    <t>тел.: 0 (432) 57 92 29</t>
  </si>
  <si>
    <t>ул. Ярослава Мудрого, 68, оф. 217</t>
  </si>
  <si>
    <t>тел.: 0 (56)797 62 26</t>
  </si>
  <si>
    <t>тел.: 0 (412) 44-62-60</t>
  </si>
  <si>
    <t>Запорожье</t>
  </si>
  <si>
    <t>ул. Трегубенко, 2</t>
  </si>
  <si>
    <t>тел.: 0 (61) 701 32 30</t>
  </si>
  <si>
    <t>Ивано-Франковск</t>
  </si>
  <si>
    <t>тел.: 0 (342) 54 25 52</t>
  </si>
  <si>
    <t>ул. Маланюка, 21-А</t>
  </si>
  <si>
    <t>тел.: 0 (522) 27 29 90</t>
  </si>
  <si>
    <t>Кривой Рог</t>
  </si>
  <si>
    <t>тел.: 0 (564) 43 50 53</t>
  </si>
  <si>
    <t>Луцк</t>
  </si>
  <si>
    <t>ул. Ровенская, 76-А</t>
  </si>
  <si>
    <t>тел.: 0 (332) 20 02 16</t>
  </si>
  <si>
    <t>тел.: 0 (32) 298 44 98</t>
  </si>
  <si>
    <t>Николаев</t>
  </si>
  <si>
    <t>ул. Большая Морская, 15/2</t>
  </si>
  <si>
    <t>тел.: 0 (512) 59 30 25</t>
  </si>
  <si>
    <t>ул. Комитетская, 14-А, оф.1</t>
  </si>
  <si>
    <t>тел.: 0 (48) 735 81 81</t>
  </si>
  <si>
    <t>ул. Половка, 70</t>
  </si>
  <si>
    <t>тел.: 0 (532) 65 24 40</t>
  </si>
  <si>
    <t>Ровно</t>
  </si>
  <si>
    <t>ул. Белая, 83</t>
  </si>
  <si>
    <t>тел.: 0 (362) 40 03 70</t>
  </si>
  <si>
    <t>ул. Берчени, 86</t>
  </si>
  <si>
    <t>тел.: 0 (312) 44 10 05</t>
  </si>
  <si>
    <t>просп. Московский, 91</t>
  </si>
  <si>
    <t>тел.: 0 (57) 750 63 68</t>
  </si>
  <si>
    <t>ул. Нефтяников, 2-А</t>
  </si>
  <si>
    <t>тел.: 0 (552) 39 08 30</t>
  </si>
  <si>
    <t>Хмельницкий</t>
  </si>
  <si>
    <t>тел.: 0 (382) 70 58 20</t>
  </si>
  <si>
    <t>Черкассы</t>
  </si>
  <si>
    <t>просп. Химиков, 3</t>
  </si>
  <si>
    <t>тел.: 0 (472) 38 40 07</t>
  </si>
  <si>
    <t>Чернигов</t>
  </si>
  <si>
    <t>ул. Александра Молодчего, 3</t>
  </si>
  <si>
    <t>тел.: 0 (462) 92 20 03</t>
  </si>
  <si>
    <t>Черновцы</t>
  </si>
  <si>
    <t>тел.: 0 (372) 90 06 09</t>
  </si>
  <si>
    <t>Тернополь</t>
  </si>
  <si>
    <t>тел.: 0 (352) 42 54 38</t>
  </si>
  <si>
    <t>Кишенев</t>
  </si>
  <si>
    <t>Бельцы</t>
  </si>
  <si>
    <t>ул. Киевская, 116-А</t>
  </si>
  <si>
    <t>ул. Третьякова, 17В</t>
  </si>
  <si>
    <t>Грузия</t>
  </si>
  <si>
    <t>Тбилиси</t>
  </si>
  <si>
    <t>ул. Чантладзе, 3-А</t>
  </si>
  <si>
    <t>Тел.: +995 (32) 224 20 40 (4007)</t>
  </si>
  <si>
    <t>Батуми</t>
  </si>
  <si>
    <t>ул. Сухуми, 3</t>
  </si>
  <si>
    <t>Тел.: +995 (32) 224 20 40 (4015)</t>
  </si>
  <si>
    <t>Кутаиси</t>
  </si>
  <si>
    <t>ул. Гугунава, 20</t>
  </si>
  <si>
    <t>Тел.: +995 (32) 224 20 40 (4010)</t>
  </si>
  <si>
    <r>
      <t>Цены указанны за</t>
    </r>
    <r>
      <rPr>
        <b/>
        <sz val="12"/>
        <color indexed="59"/>
        <rFont val="Arial Cyr"/>
        <family val="2"/>
      </rPr>
      <t xml:space="preserve"> кв м</t>
    </r>
    <r>
      <rPr>
        <sz val="12"/>
        <color indexed="59"/>
        <rFont val="Arial Cyr"/>
        <family val="2"/>
      </rPr>
      <t xml:space="preserve"> в ГРН с НДС</t>
    </r>
  </si>
  <si>
    <t>матовая</t>
  </si>
  <si>
    <t>текстурная</t>
  </si>
  <si>
    <t>Dekton Grip, анти скользящее решение для влажных помещений</t>
  </si>
  <si>
    <t>ориентировочный размер слябов:  3200*1440мм (4,61 кв. м)</t>
  </si>
  <si>
    <t>ориентировочный вес кв м в толщинах:                                                                                                           8мм - 21кг,    12мм - 32кг,    20мм - 53 кг,    30мм - 75 кг</t>
  </si>
  <si>
    <t>Цвет</t>
  </si>
  <si>
    <t>Группа</t>
  </si>
  <si>
    <t>Украина</t>
  </si>
  <si>
    <t>улица Полярная, 20-в 
отдел продаж и склад материалов для рекламы</t>
  </si>
  <si>
    <t>проспект Победы 67
отдел продаж и склад материалов для строительства, упаковки, промисловости, декоративные отделочные материалы</t>
  </si>
  <si>
    <t>ул. Героев Днепра, 2-А</t>
  </si>
  <si>
    <t>ул. Максимовича, 12</t>
  </si>
  <si>
    <t>Днепр</t>
  </si>
  <si>
    <t>пгт. Слобожанской, МКВ Золотые ключи
ул. Крымская, 25</t>
  </si>
  <si>
    <t>ул. Народицкая 7</t>
  </si>
  <si>
    <t>ул. Ребета, 3</t>
  </si>
  <si>
    <t>Кропивницкий</t>
  </si>
  <si>
    <t>ул. Днепропетровское шоссе, 20-В</t>
  </si>
  <si>
    <t>Львов: офис</t>
  </si>
  <si>
    <t>ул. Промышленная 60</t>
  </si>
  <si>
    <t>Львов: склад</t>
  </si>
  <si>
    <t>ул. Городницкая, 43</t>
  </si>
  <si>
    <t>Николаев: склад</t>
  </si>
  <si>
    <t>ул. Богородичная, 32</t>
  </si>
  <si>
    <t>Одесса: офис</t>
  </si>
  <si>
    <t>Одеса: склад</t>
  </si>
  <si>
    <t>Харьков: офис</t>
  </si>
  <si>
    <t>Харьков: склад</t>
  </si>
  <si>
    <t>ул. Костичева, 2А</t>
  </si>
  <si>
    <t>проспект Мира, 69, ТЦ "Рико" четвертый этаж</t>
  </si>
  <si>
    <t xml:space="preserve">ул.Чкалова, 21-А </t>
  </si>
  <si>
    <t>ул. Бродовская, 45</t>
  </si>
  <si>
    <t>ул. Мештрул Маноле, 12/2</t>
  </si>
  <si>
    <t xml:space="preserve">Тел.: + (373-22) 99 95 15 </t>
  </si>
  <si>
    <t>Тел.:  + (231) 81 0 16</t>
  </si>
  <si>
    <t>Тел.: + (298) 81 0 53</t>
  </si>
  <si>
    <t>Зугдиди</t>
  </si>
  <si>
    <t>ул. М.Костава 112</t>
  </si>
  <si>
    <t>Тел.: +995 (32) 224 20 40 (*4020)</t>
  </si>
  <si>
    <t>Азербайджан</t>
  </si>
  <si>
    <t>Баку</t>
  </si>
  <si>
    <t>просп. Ходжалі 37</t>
  </si>
  <si>
    <t>тел.: +994 12 310 34 36 (ext.1402)
моб.: +994 50 310 46 28</t>
  </si>
  <si>
    <t>ул. Головковская, 57/1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</si>
</sst>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9"/>
      <name val="Arial Cyr"/>
      <family val="2"/>
    </font>
    <font>
      <b/>
      <sz val="10"/>
      <name val="Arial Cyr"/>
      <family val="0"/>
    </font>
    <font>
      <b/>
      <sz val="18"/>
      <color indexed="1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b/>
      <sz val="11"/>
      <color indexed="12"/>
      <name val="Calibri"/>
      <family val="2"/>
    </font>
    <font>
      <sz val="12"/>
      <color indexed="59"/>
      <name val="Arial Cyr"/>
      <family val="2"/>
    </font>
    <font>
      <b/>
      <sz val="12"/>
      <color indexed="59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9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33" borderId="10" xfId="33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44" applyNumberFormat="1" applyFont="1" applyFill="1" applyBorder="1" applyAlignment="1" applyProtection="1">
      <alignment vertical="center" wrapText="1"/>
      <protection/>
    </xf>
    <xf numFmtId="0" fontId="6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6" fillId="0" borderId="0" xfId="0" applyFont="1" applyAlignment="1">
      <alignment horizontal="center" vertical="center"/>
    </xf>
    <xf numFmtId="0" fontId="0" fillId="34" borderId="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34" borderId="1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181" fontId="0" fillId="0" borderId="0" xfId="0" applyNumberFormat="1" applyAlignment="1">
      <alignment/>
    </xf>
    <xf numFmtId="181" fontId="0" fillId="34" borderId="0" xfId="0" applyNumberFormat="1" applyFill="1" applyAlignment="1">
      <alignment/>
    </xf>
    <xf numFmtId="181" fontId="0" fillId="0" borderId="0" xfId="0" applyNumberFormat="1" applyAlignment="1">
      <alignment horizontal="center"/>
    </xf>
    <xf numFmtId="181" fontId="0" fillId="34" borderId="0" xfId="0" applyNumberFormat="1" applyFill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55" applyFont="1" applyBorder="1" applyAlignment="1">
      <alignment horizontal="left" vertical="center" wrapText="1"/>
      <protection/>
    </xf>
    <xf numFmtId="181" fontId="0" fillId="0" borderId="0" xfId="0" applyNumberFormat="1" applyAlignment="1">
      <alignment horizontal="center" vertical="center"/>
    </xf>
    <xf numFmtId="0" fontId="0" fillId="35" borderId="10" xfId="33" applyFont="1" applyFill="1" applyBorder="1" applyAlignment="1">
      <alignment horizontal="center" vertical="center" wrapText="1"/>
      <protection/>
    </xf>
    <xf numFmtId="0" fontId="2" fillId="0" borderId="10" xfId="43" applyBorder="1" applyAlignment="1" applyProtection="1">
      <alignment horizontal="center" vertical="center"/>
      <protection/>
    </xf>
    <xf numFmtId="0" fontId="2" fillId="0" borderId="10" xfId="43" applyFont="1" applyBorder="1" applyAlignment="1" applyProtection="1">
      <alignment horizontal="center" vertical="center"/>
      <protection/>
    </xf>
    <xf numFmtId="0" fontId="18" fillId="35" borderId="10" xfId="33" applyFont="1" applyFill="1" applyBorder="1" applyAlignment="1">
      <alignment vertical="top" wrapText="1"/>
      <protection/>
    </xf>
    <xf numFmtId="0" fontId="18" fillId="35" borderId="10" xfId="33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center"/>
    </xf>
    <xf numFmtId="0" fontId="0" fillId="0" borderId="10" xfId="33" applyFont="1" applyFill="1" applyBorder="1" applyAlignment="1">
      <alignment horizontal="center" vertical="center" wrapText="1"/>
      <protection/>
    </xf>
    <xf numFmtId="0" fontId="18" fillId="0" borderId="10" xfId="33" applyFont="1" applyFill="1" applyBorder="1" applyAlignment="1">
      <alignment horizontal="center" vertical="center" wrapText="1"/>
      <protection/>
    </xf>
    <xf numFmtId="0" fontId="0" fillId="36" borderId="10" xfId="33" applyFill="1" applyBorder="1" applyAlignment="1">
      <alignment horizontal="center" vertical="center"/>
      <protection/>
    </xf>
    <xf numFmtId="0" fontId="0" fillId="36" borderId="10" xfId="33" applyFont="1" applyFill="1" applyBorder="1" applyAlignment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5" borderId="10" xfId="33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7" fillId="0" borderId="0" xfId="55" applyFont="1" applyBorder="1" applyAlignment="1">
      <alignment horizontal="left" vertical="center" wrapText="1"/>
      <protection/>
    </xf>
    <xf numFmtId="0" fontId="6" fillId="34" borderId="0" xfId="0" applyFont="1" applyFill="1" applyAlignment="1">
      <alignment horizontal="center"/>
    </xf>
    <xf numFmtId="0" fontId="7" fillId="0" borderId="0" xfId="44" applyNumberFormat="1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1" fontId="0" fillId="0" borderId="0" xfId="0" applyNumberFormat="1" applyAlignment="1">
      <alignment horizontal="center" vertical="center"/>
    </xf>
    <xf numFmtId="181" fontId="0" fillId="34" borderId="0" xfId="0" applyNumberFormat="1" applyFill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2" fontId="46" fillId="0" borderId="14" xfId="0" applyNumberFormat="1" applyFont="1" applyBorder="1" applyAlignment="1">
      <alignment horizontal="center"/>
    </xf>
    <xf numFmtId="2" fontId="46" fillId="0" borderId="18" xfId="0" applyNumberFormat="1" applyFont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2" fontId="46" fillId="0" borderId="20" xfId="0" applyNumberFormat="1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/>
    </xf>
    <xf numFmtId="2" fontId="46" fillId="0" borderId="21" xfId="0" applyNumberFormat="1" applyFont="1" applyBorder="1" applyAlignment="1">
      <alignment horizontal="center" vertical="center"/>
    </xf>
    <xf numFmtId="2" fontId="46" fillId="37" borderId="11" xfId="0" applyNumberFormat="1" applyFont="1" applyFill="1" applyBorder="1" applyAlignment="1">
      <alignment horizontal="center" vertical="center"/>
    </xf>
    <xf numFmtId="2" fontId="46" fillId="37" borderId="19" xfId="0" applyNumberFormat="1" applyFont="1" applyFill="1" applyBorder="1" applyAlignment="1">
      <alignment horizontal="center" vertical="center"/>
    </xf>
    <xf numFmtId="2" fontId="46" fillId="37" borderId="0" xfId="0" applyNumberFormat="1" applyFont="1" applyFill="1" applyBorder="1" applyAlignment="1">
      <alignment horizontal="center" vertical="center"/>
    </xf>
    <xf numFmtId="2" fontId="46" fillId="37" borderId="20" xfId="0" applyNumberFormat="1" applyFont="1" applyFill="1" applyBorder="1" applyAlignment="1">
      <alignment horizontal="center" vertical="center"/>
    </xf>
    <xf numFmtId="2" fontId="46" fillId="37" borderId="12" xfId="0" applyNumberFormat="1" applyFont="1" applyFill="1" applyBorder="1" applyAlignment="1">
      <alignment horizontal="center" vertical="center"/>
    </xf>
    <xf numFmtId="2" fontId="46" fillId="37" borderId="21" xfId="0" applyNumberFormat="1" applyFont="1" applyFill="1" applyBorder="1" applyAlignment="1">
      <alignment horizontal="center" vertical="center"/>
    </xf>
    <xf numFmtId="0" fontId="4" fillId="35" borderId="10" xfId="33" applyFont="1" applyFill="1" applyBorder="1" applyAlignment="1">
      <alignment horizontal="center" vertical="center"/>
      <protection/>
    </xf>
    <xf numFmtId="0" fontId="4" fillId="35" borderId="10" xfId="33" applyFont="1" applyFill="1" applyBorder="1" applyAlignment="1">
      <alignment horizontal="center" vertical="center"/>
      <protection/>
    </xf>
    <xf numFmtId="0" fontId="2" fillId="0" borderId="10" xfId="43" applyBorder="1" applyAlignment="1" applyProtection="1">
      <alignment horizontal="center" vertical="center"/>
      <protection/>
    </xf>
    <xf numFmtId="0" fontId="0" fillId="35" borderId="10" xfId="33" applyFont="1" applyFill="1" applyBorder="1" applyAlignment="1">
      <alignment horizontal="center" vertical="center" wrapText="1"/>
      <protection/>
    </xf>
    <xf numFmtId="0" fontId="0" fillId="35" borderId="22" xfId="33" applyFont="1" applyFill="1" applyBorder="1" applyAlignment="1">
      <alignment horizontal="center" vertical="center" wrapText="1"/>
      <protection/>
    </xf>
    <xf numFmtId="0" fontId="0" fillId="35" borderId="23" xfId="33" applyFont="1" applyFill="1" applyBorder="1" applyAlignment="1">
      <alignment horizontal="center" vertical="center" wrapText="1"/>
      <protection/>
    </xf>
    <xf numFmtId="0" fontId="0" fillId="0" borderId="22" xfId="33" applyFont="1" applyFill="1" applyBorder="1" applyAlignment="1">
      <alignment horizontal="center" vertical="center" wrapText="1"/>
      <protection/>
    </xf>
    <xf numFmtId="0" fontId="0" fillId="0" borderId="23" xfId="33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18_07_14_Plastics_Dekton_UAH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8_07_14_Plastics_Dekton_UAH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0;&#1086;&#1085;&#1090;&#1072;&#1082;&#1090;&#1099;!A1" /><Relationship Id="rId2" Type="http://schemas.openxmlformats.org/officeDocument/2006/relationships/hyperlink" Target="http://www.plastics.ua/dom" TargetMode="Externa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hyperlink" Target="#&#1050;&#1086;&#1085;&#1090;&#1072;&#1082;&#1090;&#1099;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0</xdr:col>
      <xdr:colOff>9525</xdr:colOff>
      <xdr:row>1</xdr:row>
      <xdr:rowOff>0</xdr:rowOff>
    </xdr:to>
    <xdr:sp>
      <xdr:nvSpPr>
        <xdr:cNvPr id="1" name="Rectangle 12">
          <a:hlinkClick r:id="rId1"/>
        </xdr:cNvPr>
        <xdr:cNvSpPr>
          <a:spLocks/>
        </xdr:cNvSpPr>
      </xdr:nvSpPr>
      <xdr:spPr>
        <a:xfrm>
          <a:off x="95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 (044) 201 15 40, ф. (044) 201 15 49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2</xdr:col>
      <xdr:colOff>276225</xdr:colOff>
      <xdr:row>10</xdr:row>
      <xdr:rowOff>0</xdr:rowOff>
    </xdr:from>
    <xdr:to>
      <xdr:col>2</xdr:col>
      <xdr:colOff>457200</xdr:colOff>
      <xdr:row>11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16287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11</xdr:row>
      <xdr:rowOff>0</xdr:rowOff>
    </xdr:from>
    <xdr:to>
      <xdr:col>2</xdr:col>
      <xdr:colOff>457200</xdr:colOff>
      <xdr:row>12</xdr:row>
      <xdr:rowOff>19050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17907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457200</xdr:colOff>
      <xdr:row>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80962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9</xdr:row>
      <xdr:rowOff>0</xdr:rowOff>
    </xdr:from>
    <xdr:to>
      <xdr:col>2</xdr:col>
      <xdr:colOff>457200</xdr:colOff>
      <xdr:row>10</xdr:row>
      <xdr:rowOff>19050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14668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12</xdr:row>
      <xdr:rowOff>0</xdr:rowOff>
    </xdr:from>
    <xdr:to>
      <xdr:col>2</xdr:col>
      <xdr:colOff>457200</xdr:colOff>
      <xdr:row>13</xdr:row>
      <xdr:rowOff>9525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195262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0</xdr:rowOff>
    </xdr:from>
    <xdr:to>
      <xdr:col>2</xdr:col>
      <xdr:colOff>457200</xdr:colOff>
      <xdr:row>14</xdr:row>
      <xdr:rowOff>19050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21145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13</xdr:row>
      <xdr:rowOff>0</xdr:rowOff>
    </xdr:from>
    <xdr:to>
      <xdr:col>2</xdr:col>
      <xdr:colOff>457200</xdr:colOff>
      <xdr:row>14</xdr:row>
      <xdr:rowOff>9525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21145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7</xdr:row>
      <xdr:rowOff>0</xdr:rowOff>
    </xdr:from>
    <xdr:to>
      <xdr:col>2</xdr:col>
      <xdr:colOff>457200</xdr:colOff>
      <xdr:row>8</xdr:row>
      <xdr:rowOff>9525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11334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8</xdr:row>
      <xdr:rowOff>0</xdr:rowOff>
    </xdr:from>
    <xdr:to>
      <xdr:col>2</xdr:col>
      <xdr:colOff>457200</xdr:colOff>
      <xdr:row>9</xdr:row>
      <xdr:rowOff>19050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13049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8</xdr:row>
      <xdr:rowOff>0</xdr:rowOff>
    </xdr:from>
    <xdr:to>
      <xdr:col>2</xdr:col>
      <xdr:colOff>457200</xdr:colOff>
      <xdr:row>9</xdr:row>
      <xdr:rowOff>19050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13049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16</xdr:row>
      <xdr:rowOff>0</xdr:rowOff>
    </xdr:from>
    <xdr:to>
      <xdr:col>2</xdr:col>
      <xdr:colOff>457200</xdr:colOff>
      <xdr:row>17</xdr:row>
      <xdr:rowOff>19050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26003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17</xdr:row>
      <xdr:rowOff>0</xdr:rowOff>
    </xdr:from>
    <xdr:to>
      <xdr:col>2</xdr:col>
      <xdr:colOff>457200</xdr:colOff>
      <xdr:row>18</xdr:row>
      <xdr:rowOff>19050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27622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18</xdr:row>
      <xdr:rowOff>0</xdr:rowOff>
    </xdr:from>
    <xdr:to>
      <xdr:col>2</xdr:col>
      <xdr:colOff>457200</xdr:colOff>
      <xdr:row>19</xdr:row>
      <xdr:rowOff>9525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292417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20</xdr:row>
      <xdr:rowOff>0</xdr:rowOff>
    </xdr:from>
    <xdr:to>
      <xdr:col>2</xdr:col>
      <xdr:colOff>457200</xdr:colOff>
      <xdr:row>21</xdr:row>
      <xdr:rowOff>19050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32480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21</xdr:row>
      <xdr:rowOff>0</xdr:rowOff>
    </xdr:from>
    <xdr:to>
      <xdr:col>2</xdr:col>
      <xdr:colOff>457200</xdr:colOff>
      <xdr:row>22</xdr:row>
      <xdr:rowOff>19050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34099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23</xdr:row>
      <xdr:rowOff>0</xdr:rowOff>
    </xdr:from>
    <xdr:to>
      <xdr:col>2</xdr:col>
      <xdr:colOff>457200</xdr:colOff>
      <xdr:row>24</xdr:row>
      <xdr:rowOff>19050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37338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23</xdr:row>
      <xdr:rowOff>0</xdr:rowOff>
    </xdr:from>
    <xdr:to>
      <xdr:col>2</xdr:col>
      <xdr:colOff>457200</xdr:colOff>
      <xdr:row>24</xdr:row>
      <xdr:rowOff>19050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37338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24</xdr:row>
      <xdr:rowOff>0</xdr:rowOff>
    </xdr:from>
    <xdr:to>
      <xdr:col>2</xdr:col>
      <xdr:colOff>457200</xdr:colOff>
      <xdr:row>25</xdr:row>
      <xdr:rowOff>19050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38957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25</xdr:row>
      <xdr:rowOff>0</xdr:rowOff>
    </xdr:from>
    <xdr:to>
      <xdr:col>2</xdr:col>
      <xdr:colOff>457200</xdr:colOff>
      <xdr:row>26</xdr:row>
      <xdr:rowOff>19050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0576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26</xdr:row>
      <xdr:rowOff>0</xdr:rowOff>
    </xdr:from>
    <xdr:to>
      <xdr:col>2</xdr:col>
      <xdr:colOff>457200</xdr:colOff>
      <xdr:row>27</xdr:row>
      <xdr:rowOff>19050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2195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27</xdr:row>
      <xdr:rowOff>0</xdr:rowOff>
    </xdr:from>
    <xdr:to>
      <xdr:col>2</xdr:col>
      <xdr:colOff>457200</xdr:colOff>
      <xdr:row>28</xdr:row>
      <xdr:rowOff>19050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3815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28</xdr:row>
      <xdr:rowOff>0</xdr:rowOff>
    </xdr:from>
    <xdr:to>
      <xdr:col>2</xdr:col>
      <xdr:colOff>457200</xdr:colOff>
      <xdr:row>29</xdr:row>
      <xdr:rowOff>19050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5434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29</xdr:row>
      <xdr:rowOff>0</xdr:rowOff>
    </xdr:from>
    <xdr:to>
      <xdr:col>2</xdr:col>
      <xdr:colOff>457200</xdr:colOff>
      <xdr:row>30</xdr:row>
      <xdr:rowOff>19050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7053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38</xdr:row>
      <xdr:rowOff>9525</xdr:rowOff>
    </xdr:from>
    <xdr:to>
      <xdr:col>3</xdr:col>
      <xdr:colOff>438150</xdr:colOff>
      <xdr:row>38</xdr:row>
      <xdr:rowOff>161925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61722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31</xdr:row>
      <xdr:rowOff>0</xdr:rowOff>
    </xdr:from>
    <xdr:to>
      <xdr:col>2</xdr:col>
      <xdr:colOff>457200</xdr:colOff>
      <xdr:row>32</xdr:row>
      <xdr:rowOff>19050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50292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32</xdr:row>
      <xdr:rowOff>0</xdr:rowOff>
    </xdr:from>
    <xdr:to>
      <xdr:col>2</xdr:col>
      <xdr:colOff>457200</xdr:colOff>
      <xdr:row>33</xdr:row>
      <xdr:rowOff>19050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51911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33</xdr:row>
      <xdr:rowOff>0</xdr:rowOff>
    </xdr:from>
    <xdr:to>
      <xdr:col>2</xdr:col>
      <xdr:colOff>457200</xdr:colOff>
      <xdr:row>34</xdr:row>
      <xdr:rowOff>19050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53530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19</xdr:row>
      <xdr:rowOff>0</xdr:rowOff>
    </xdr:from>
    <xdr:to>
      <xdr:col>2</xdr:col>
      <xdr:colOff>457200</xdr:colOff>
      <xdr:row>20</xdr:row>
      <xdr:rowOff>19050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30861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35</xdr:row>
      <xdr:rowOff>0</xdr:rowOff>
    </xdr:from>
    <xdr:to>
      <xdr:col>2</xdr:col>
      <xdr:colOff>457200</xdr:colOff>
      <xdr:row>36</xdr:row>
      <xdr:rowOff>19050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56769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36</xdr:row>
      <xdr:rowOff>0</xdr:rowOff>
    </xdr:from>
    <xdr:to>
      <xdr:col>2</xdr:col>
      <xdr:colOff>457200</xdr:colOff>
      <xdr:row>37</xdr:row>
      <xdr:rowOff>19050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58388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37</xdr:row>
      <xdr:rowOff>0</xdr:rowOff>
    </xdr:from>
    <xdr:to>
      <xdr:col>2</xdr:col>
      <xdr:colOff>457200</xdr:colOff>
      <xdr:row>38</xdr:row>
      <xdr:rowOff>19050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60007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39</xdr:row>
      <xdr:rowOff>0</xdr:rowOff>
    </xdr:from>
    <xdr:to>
      <xdr:col>2</xdr:col>
      <xdr:colOff>457200</xdr:colOff>
      <xdr:row>40</xdr:row>
      <xdr:rowOff>19050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63246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42</xdr:row>
      <xdr:rowOff>0</xdr:rowOff>
    </xdr:from>
    <xdr:to>
      <xdr:col>2</xdr:col>
      <xdr:colOff>457200</xdr:colOff>
      <xdr:row>43</xdr:row>
      <xdr:rowOff>19050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68103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41</xdr:row>
      <xdr:rowOff>9525</xdr:rowOff>
    </xdr:from>
    <xdr:to>
      <xdr:col>3</xdr:col>
      <xdr:colOff>438150</xdr:colOff>
      <xdr:row>41</xdr:row>
      <xdr:rowOff>161925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6657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45</xdr:row>
      <xdr:rowOff>9525</xdr:rowOff>
    </xdr:from>
    <xdr:to>
      <xdr:col>3</xdr:col>
      <xdr:colOff>438150</xdr:colOff>
      <xdr:row>45</xdr:row>
      <xdr:rowOff>161925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73056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46</xdr:row>
      <xdr:rowOff>9525</xdr:rowOff>
    </xdr:from>
    <xdr:to>
      <xdr:col>3</xdr:col>
      <xdr:colOff>438150</xdr:colOff>
      <xdr:row>46</xdr:row>
      <xdr:rowOff>161925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74676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238125</xdr:colOff>
      <xdr:row>49</xdr:row>
      <xdr:rowOff>152400</xdr:rowOff>
    </xdr:from>
    <xdr:to>
      <xdr:col>2</xdr:col>
      <xdr:colOff>428625</xdr:colOff>
      <xdr:row>51</xdr:row>
      <xdr:rowOff>0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52625" y="809625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22</xdr:row>
      <xdr:rowOff>0</xdr:rowOff>
    </xdr:from>
    <xdr:to>
      <xdr:col>2</xdr:col>
      <xdr:colOff>457200</xdr:colOff>
      <xdr:row>23</xdr:row>
      <xdr:rowOff>19050</xdr:rowOff>
    </xdr:to>
    <xdr:pic>
      <xdr:nvPicPr>
        <xdr:cNvPr id="41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35718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47</xdr:row>
      <xdr:rowOff>9525</xdr:rowOff>
    </xdr:from>
    <xdr:to>
      <xdr:col>3</xdr:col>
      <xdr:colOff>438150</xdr:colOff>
      <xdr:row>47</xdr:row>
      <xdr:rowOff>161925</xdr:rowOff>
    </xdr:to>
    <xdr:pic>
      <xdr:nvPicPr>
        <xdr:cNvPr id="42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76295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48</xdr:row>
      <xdr:rowOff>9525</xdr:rowOff>
    </xdr:from>
    <xdr:to>
      <xdr:col>3</xdr:col>
      <xdr:colOff>438150</xdr:colOff>
      <xdr:row>48</xdr:row>
      <xdr:rowOff>161925</xdr:rowOff>
    </xdr:to>
    <xdr:pic>
      <xdr:nvPicPr>
        <xdr:cNvPr id="43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77914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53</xdr:row>
      <xdr:rowOff>9525</xdr:rowOff>
    </xdr:from>
    <xdr:to>
      <xdr:col>3</xdr:col>
      <xdr:colOff>438150</xdr:colOff>
      <xdr:row>53</xdr:row>
      <xdr:rowOff>161925</xdr:rowOff>
    </xdr:to>
    <xdr:pic>
      <xdr:nvPicPr>
        <xdr:cNvPr id="44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8601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54</xdr:row>
      <xdr:rowOff>9525</xdr:rowOff>
    </xdr:from>
    <xdr:to>
      <xdr:col>3</xdr:col>
      <xdr:colOff>438150</xdr:colOff>
      <xdr:row>54</xdr:row>
      <xdr:rowOff>161925</xdr:rowOff>
    </xdr:to>
    <xdr:pic>
      <xdr:nvPicPr>
        <xdr:cNvPr id="45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87630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55</xdr:row>
      <xdr:rowOff>9525</xdr:rowOff>
    </xdr:from>
    <xdr:to>
      <xdr:col>3</xdr:col>
      <xdr:colOff>438150</xdr:colOff>
      <xdr:row>55</xdr:row>
      <xdr:rowOff>161925</xdr:rowOff>
    </xdr:to>
    <xdr:pic>
      <xdr:nvPicPr>
        <xdr:cNvPr id="46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8924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56</xdr:row>
      <xdr:rowOff>0</xdr:rowOff>
    </xdr:from>
    <xdr:to>
      <xdr:col>2</xdr:col>
      <xdr:colOff>457200</xdr:colOff>
      <xdr:row>57</xdr:row>
      <xdr:rowOff>19050</xdr:rowOff>
    </xdr:to>
    <xdr:pic>
      <xdr:nvPicPr>
        <xdr:cNvPr id="47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90773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57</xdr:row>
      <xdr:rowOff>0</xdr:rowOff>
    </xdr:from>
    <xdr:to>
      <xdr:col>2</xdr:col>
      <xdr:colOff>457200</xdr:colOff>
      <xdr:row>58</xdr:row>
      <xdr:rowOff>19050</xdr:rowOff>
    </xdr:to>
    <xdr:pic>
      <xdr:nvPicPr>
        <xdr:cNvPr id="48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92392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58</xdr:row>
      <xdr:rowOff>9525</xdr:rowOff>
    </xdr:from>
    <xdr:to>
      <xdr:col>3</xdr:col>
      <xdr:colOff>438150</xdr:colOff>
      <xdr:row>58</xdr:row>
      <xdr:rowOff>161925</xdr:rowOff>
    </xdr:to>
    <xdr:pic>
      <xdr:nvPicPr>
        <xdr:cNvPr id="49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94107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59</xdr:row>
      <xdr:rowOff>9525</xdr:rowOff>
    </xdr:from>
    <xdr:to>
      <xdr:col>3</xdr:col>
      <xdr:colOff>438150</xdr:colOff>
      <xdr:row>59</xdr:row>
      <xdr:rowOff>161925</xdr:rowOff>
    </xdr:to>
    <xdr:pic>
      <xdr:nvPicPr>
        <xdr:cNvPr id="50" name="Picture 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957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60</xdr:row>
      <xdr:rowOff>9525</xdr:rowOff>
    </xdr:from>
    <xdr:to>
      <xdr:col>3</xdr:col>
      <xdr:colOff>438150</xdr:colOff>
      <xdr:row>60</xdr:row>
      <xdr:rowOff>161925</xdr:rowOff>
    </xdr:to>
    <xdr:pic>
      <xdr:nvPicPr>
        <xdr:cNvPr id="51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9734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49</xdr:row>
      <xdr:rowOff>9525</xdr:rowOff>
    </xdr:from>
    <xdr:to>
      <xdr:col>3</xdr:col>
      <xdr:colOff>438150</xdr:colOff>
      <xdr:row>49</xdr:row>
      <xdr:rowOff>161925</xdr:rowOff>
    </xdr:to>
    <xdr:pic>
      <xdr:nvPicPr>
        <xdr:cNvPr id="52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79533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63</xdr:row>
      <xdr:rowOff>9525</xdr:rowOff>
    </xdr:from>
    <xdr:to>
      <xdr:col>3</xdr:col>
      <xdr:colOff>438150</xdr:colOff>
      <xdr:row>63</xdr:row>
      <xdr:rowOff>161925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10220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64</xdr:row>
      <xdr:rowOff>9525</xdr:rowOff>
    </xdr:from>
    <xdr:to>
      <xdr:col>3</xdr:col>
      <xdr:colOff>438150</xdr:colOff>
      <xdr:row>64</xdr:row>
      <xdr:rowOff>161925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10382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65</xdr:row>
      <xdr:rowOff>9525</xdr:rowOff>
    </xdr:from>
    <xdr:to>
      <xdr:col>3</xdr:col>
      <xdr:colOff>438150</xdr:colOff>
      <xdr:row>65</xdr:row>
      <xdr:rowOff>161925</xdr:rowOff>
    </xdr:to>
    <xdr:pic>
      <xdr:nvPicPr>
        <xdr:cNvPr id="55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105441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8</xdr:row>
      <xdr:rowOff>19050</xdr:rowOff>
    </xdr:from>
    <xdr:to>
      <xdr:col>4</xdr:col>
      <xdr:colOff>447675</xdr:colOff>
      <xdr:row>8</xdr:row>
      <xdr:rowOff>161925</xdr:rowOff>
    </xdr:to>
    <xdr:pic>
      <xdr:nvPicPr>
        <xdr:cNvPr id="56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13239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27</xdr:row>
      <xdr:rowOff>19050</xdr:rowOff>
    </xdr:from>
    <xdr:to>
      <xdr:col>4</xdr:col>
      <xdr:colOff>447675</xdr:colOff>
      <xdr:row>27</xdr:row>
      <xdr:rowOff>161925</xdr:rowOff>
    </xdr:to>
    <xdr:pic>
      <xdr:nvPicPr>
        <xdr:cNvPr id="57" name="Picture 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44005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28</xdr:row>
      <xdr:rowOff>19050</xdr:rowOff>
    </xdr:from>
    <xdr:to>
      <xdr:col>4</xdr:col>
      <xdr:colOff>447675</xdr:colOff>
      <xdr:row>28</xdr:row>
      <xdr:rowOff>161925</xdr:rowOff>
    </xdr:to>
    <xdr:pic>
      <xdr:nvPicPr>
        <xdr:cNvPr id="58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45624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32</xdr:row>
      <xdr:rowOff>19050</xdr:rowOff>
    </xdr:from>
    <xdr:to>
      <xdr:col>4</xdr:col>
      <xdr:colOff>447675</xdr:colOff>
      <xdr:row>32</xdr:row>
      <xdr:rowOff>161925</xdr:rowOff>
    </xdr:to>
    <xdr:pic>
      <xdr:nvPicPr>
        <xdr:cNvPr id="59" name="Picture 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52101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35</xdr:row>
      <xdr:rowOff>19050</xdr:rowOff>
    </xdr:from>
    <xdr:to>
      <xdr:col>4</xdr:col>
      <xdr:colOff>447675</xdr:colOff>
      <xdr:row>35</xdr:row>
      <xdr:rowOff>161925</xdr:rowOff>
    </xdr:to>
    <xdr:pic>
      <xdr:nvPicPr>
        <xdr:cNvPr id="60" name="Picture 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56959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34</xdr:row>
      <xdr:rowOff>19050</xdr:rowOff>
    </xdr:from>
    <xdr:to>
      <xdr:col>4</xdr:col>
      <xdr:colOff>447675</xdr:colOff>
      <xdr:row>34</xdr:row>
      <xdr:rowOff>161925</xdr:rowOff>
    </xdr:to>
    <xdr:pic>
      <xdr:nvPicPr>
        <xdr:cNvPr id="61" name="Picture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553402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24</xdr:row>
      <xdr:rowOff>19050</xdr:rowOff>
    </xdr:from>
    <xdr:to>
      <xdr:col>4</xdr:col>
      <xdr:colOff>447675</xdr:colOff>
      <xdr:row>24</xdr:row>
      <xdr:rowOff>161925</xdr:rowOff>
    </xdr:to>
    <xdr:pic>
      <xdr:nvPicPr>
        <xdr:cNvPr id="62" name="Picture 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39147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36</xdr:row>
      <xdr:rowOff>19050</xdr:rowOff>
    </xdr:from>
    <xdr:to>
      <xdr:col>4</xdr:col>
      <xdr:colOff>447675</xdr:colOff>
      <xdr:row>36</xdr:row>
      <xdr:rowOff>161925</xdr:rowOff>
    </xdr:to>
    <xdr:pic>
      <xdr:nvPicPr>
        <xdr:cNvPr id="63" name="Picture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58578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19</xdr:row>
      <xdr:rowOff>19050</xdr:rowOff>
    </xdr:from>
    <xdr:to>
      <xdr:col>4</xdr:col>
      <xdr:colOff>447675</xdr:colOff>
      <xdr:row>19</xdr:row>
      <xdr:rowOff>161925</xdr:rowOff>
    </xdr:to>
    <xdr:pic>
      <xdr:nvPicPr>
        <xdr:cNvPr id="64" name="Picture 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31051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3</xdr:row>
      <xdr:rowOff>152400</xdr:rowOff>
    </xdr:from>
    <xdr:to>
      <xdr:col>2</xdr:col>
      <xdr:colOff>457200</xdr:colOff>
      <xdr:row>5</xdr:row>
      <xdr:rowOff>9525</xdr:rowOff>
    </xdr:to>
    <xdr:pic>
      <xdr:nvPicPr>
        <xdr:cNvPr id="6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6381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457200</xdr:colOff>
      <xdr:row>6</xdr:row>
      <xdr:rowOff>9525</xdr:rowOff>
    </xdr:to>
    <xdr:pic>
      <xdr:nvPicPr>
        <xdr:cNvPr id="6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80962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0</xdr:rowOff>
    </xdr:from>
    <xdr:to>
      <xdr:col>2</xdr:col>
      <xdr:colOff>457200</xdr:colOff>
      <xdr:row>7</xdr:row>
      <xdr:rowOff>19050</xdr:rowOff>
    </xdr:to>
    <xdr:pic>
      <xdr:nvPicPr>
        <xdr:cNvPr id="67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9715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6</xdr:row>
      <xdr:rowOff>9525</xdr:rowOff>
    </xdr:from>
    <xdr:to>
      <xdr:col>4</xdr:col>
      <xdr:colOff>447675</xdr:colOff>
      <xdr:row>6</xdr:row>
      <xdr:rowOff>152400</xdr:rowOff>
    </xdr:to>
    <xdr:pic>
      <xdr:nvPicPr>
        <xdr:cNvPr id="68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9810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7</xdr:row>
      <xdr:rowOff>0</xdr:rowOff>
    </xdr:from>
    <xdr:to>
      <xdr:col>2</xdr:col>
      <xdr:colOff>457200</xdr:colOff>
      <xdr:row>8</xdr:row>
      <xdr:rowOff>9525</xdr:rowOff>
    </xdr:to>
    <xdr:pic>
      <xdr:nvPicPr>
        <xdr:cNvPr id="69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11334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10</xdr:row>
      <xdr:rowOff>19050</xdr:rowOff>
    </xdr:from>
    <xdr:to>
      <xdr:col>4</xdr:col>
      <xdr:colOff>457200</xdr:colOff>
      <xdr:row>10</xdr:row>
      <xdr:rowOff>161925</xdr:rowOff>
    </xdr:to>
    <xdr:pic>
      <xdr:nvPicPr>
        <xdr:cNvPr id="70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24275" y="164782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14</xdr:row>
      <xdr:rowOff>9525</xdr:rowOff>
    </xdr:from>
    <xdr:to>
      <xdr:col>2</xdr:col>
      <xdr:colOff>476250</xdr:colOff>
      <xdr:row>15</xdr:row>
      <xdr:rowOff>28575</xdr:rowOff>
    </xdr:to>
    <xdr:pic>
      <xdr:nvPicPr>
        <xdr:cNvPr id="7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22860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15</xdr:row>
      <xdr:rowOff>0</xdr:rowOff>
    </xdr:from>
    <xdr:to>
      <xdr:col>2</xdr:col>
      <xdr:colOff>476250</xdr:colOff>
      <xdr:row>16</xdr:row>
      <xdr:rowOff>19050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243840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257175</xdr:colOff>
      <xdr:row>16</xdr:row>
      <xdr:rowOff>19050</xdr:rowOff>
    </xdr:from>
    <xdr:to>
      <xdr:col>4</xdr:col>
      <xdr:colOff>447675</xdr:colOff>
      <xdr:row>16</xdr:row>
      <xdr:rowOff>161925</xdr:rowOff>
    </xdr:to>
    <xdr:pic>
      <xdr:nvPicPr>
        <xdr:cNvPr id="73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26193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29</xdr:row>
      <xdr:rowOff>19050</xdr:rowOff>
    </xdr:from>
    <xdr:to>
      <xdr:col>4</xdr:col>
      <xdr:colOff>457200</xdr:colOff>
      <xdr:row>29</xdr:row>
      <xdr:rowOff>161925</xdr:rowOff>
    </xdr:to>
    <xdr:pic>
      <xdr:nvPicPr>
        <xdr:cNvPr id="74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24275" y="47244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29</xdr:row>
      <xdr:rowOff>0</xdr:rowOff>
    </xdr:from>
    <xdr:to>
      <xdr:col>2</xdr:col>
      <xdr:colOff>457200</xdr:colOff>
      <xdr:row>30</xdr:row>
      <xdr:rowOff>19050</xdr:rowOff>
    </xdr:to>
    <xdr:pic>
      <xdr:nvPicPr>
        <xdr:cNvPr id="7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7053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30</xdr:row>
      <xdr:rowOff>0</xdr:rowOff>
    </xdr:from>
    <xdr:to>
      <xdr:col>2</xdr:col>
      <xdr:colOff>457200</xdr:colOff>
      <xdr:row>31</xdr:row>
      <xdr:rowOff>19050</xdr:rowOff>
    </xdr:to>
    <xdr:pic>
      <xdr:nvPicPr>
        <xdr:cNvPr id="76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48672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30</xdr:row>
      <xdr:rowOff>19050</xdr:rowOff>
    </xdr:from>
    <xdr:to>
      <xdr:col>4</xdr:col>
      <xdr:colOff>457200</xdr:colOff>
      <xdr:row>30</xdr:row>
      <xdr:rowOff>161925</xdr:rowOff>
    </xdr:to>
    <xdr:pic>
      <xdr:nvPicPr>
        <xdr:cNvPr id="77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24275" y="488632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266700</xdr:colOff>
      <xdr:row>31</xdr:row>
      <xdr:rowOff>19050</xdr:rowOff>
    </xdr:from>
    <xdr:to>
      <xdr:col>4</xdr:col>
      <xdr:colOff>457200</xdr:colOff>
      <xdr:row>31</xdr:row>
      <xdr:rowOff>161925</xdr:rowOff>
    </xdr:to>
    <xdr:pic>
      <xdr:nvPicPr>
        <xdr:cNvPr id="78" name="Picture 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24275" y="50482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34</xdr:row>
      <xdr:rowOff>9525</xdr:rowOff>
    </xdr:from>
    <xdr:to>
      <xdr:col>2</xdr:col>
      <xdr:colOff>457200</xdr:colOff>
      <xdr:row>35</xdr:row>
      <xdr:rowOff>28575</xdr:rowOff>
    </xdr:to>
    <xdr:pic>
      <xdr:nvPicPr>
        <xdr:cNvPr id="79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55245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238125</xdr:colOff>
      <xdr:row>39</xdr:row>
      <xdr:rowOff>0</xdr:rowOff>
    </xdr:from>
    <xdr:to>
      <xdr:col>4</xdr:col>
      <xdr:colOff>428625</xdr:colOff>
      <xdr:row>39</xdr:row>
      <xdr:rowOff>142875</xdr:rowOff>
    </xdr:to>
    <xdr:pic>
      <xdr:nvPicPr>
        <xdr:cNvPr id="80" name="Picture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95700" y="63246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40</xdr:row>
      <xdr:rowOff>9525</xdr:rowOff>
    </xdr:from>
    <xdr:to>
      <xdr:col>2</xdr:col>
      <xdr:colOff>457200</xdr:colOff>
      <xdr:row>41</xdr:row>
      <xdr:rowOff>28575</xdr:rowOff>
    </xdr:to>
    <xdr:pic>
      <xdr:nvPicPr>
        <xdr:cNvPr id="81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64960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43</xdr:row>
      <xdr:rowOff>9525</xdr:rowOff>
    </xdr:from>
    <xdr:to>
      <xdr:col>2</xdr:col>
      <xdr:colOff>457200</xdr:colOff>
      <xdr:row>44</xdr:row>
      <xdr:rowOff>28575</xdr:rowOff>
    </xdr:to>
    <xdr:pic>
      <xdr:nvPicPr>
        <xdr:cNvPr id="82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69818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44</xdr:row>
      <xdr:rowOff>19050</xdr:rowOff>
    </xdr:from>
    <xdr:to>
      <xdr:col>2</xdr:col>
      <xdr:colOff>457200</xdr:colOff>
      <xdr:row>45</xdr:row>
      <xdr:rowOff>38100</xdr:rowOff>
    </xdr:to>
    <xdr:pic>
      <xdr:nvPicPr>
        <xdr:cNvPr id="83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71532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228600</xdr:colOff>
      <xdr:row>50</xdr:row>
      <xdr:rowOff>152400</xdr:rowOff>
    </xdr:from>
    <xdr:to>
      <xdr:col>2</xdr:col>
      <xdr:colOff>409575</xdr:colOff>
      <xdr:row>52</xdr:row>
      <xdr:rowOff>0</xdr:rowOff>
    </xdr:to>
    <xdr:pic>
      <xdr:nvPicPr>
        <xdr:cNvPr id="84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43100" y="8258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238125</xdr:colOff>
      <xdr:row>51</xdr:row>
      <xdr:rowOff>133350</xdr:rowOff>
    </xdr:from>
    <xdr:to>
      <xdr:col>2</xdr:col>
      <xdr:colOff>428625</xdr:colOff>
      <xdr:row>52</xdr:row>
      <xdr:rowOff>152400</xdr:rowOff>
    </xdr:to>
    <xdr:pic>
      <xdr:nvPicPr>
        <xdr:cNvPr id="85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8401050"/>
          <a:ext cx="1905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266700</xdr:colOff>
      <xdr:row>62</xdr:row>
      <xdr:rowOff>9525</xdr:rowOff>
    </xdr:from>
    <xdr:to>
      <xdr:col>3</xdr:col>
      <xdr:colOff>438150</xdr:colOff>
      <xdr:row>62</xdr:row>
      <xdr:rowOff>161925</xdr:rowOff>
    </xdr:to>
    <xdr:pic>
      <xdr:nvPicPr>
        <xdr:cNvPr id="86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100584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60</xdr:row>
      <xdr:rowOff>152400</xdr:rowOff>
    </xdr:from>
    <xdr:to>
      <xdr:col>2</xdr:col>
      <xdr:colOff>457200</xdr:colOff>
      <xdr:row>62</xdr:row>
      <xdr:rowOff>9525</xdr:rowOff>
    </xdr:to>
    <xdr:pic>
      <xdr:nvPicPr>
        <xdr:cNvPr id="87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98774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68</xdr:row>
      <xdr:rowOff>0</xdr:rowOff>
    </xdr:from>
    <xdr:to>
      <xdr:col>0</xdr:col>
      <xdr:colOff>466725</xdr:colOff>
      <xdr:row>69</xdr:row>
      <xdr:rowOff>19050</xdr:rowOff>
    </xdr:to>
    <xdr:pic>
      <xdr:nvPicPr>
        <xdr:cNvPr id="88" name="Picture 1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1058525"/>
          <a:ext cx="1905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361950</xdr:colOff>
      <xdr:row>68</xdr:row>
      <xdr:rowOff>9525</xdr:rowOff>
    </xdr:from>
    <xdr:to>
      <xdr:col>1</xdr:col>
      <xdr:colOff>533400</xdr:colOff>
      <xdr:row>68</xdr:row>
      <xdr:rowOff>152400</xdr:rowOff>
    </xdr:to>
    <xdr:pic>
      <xdr:nvPicPr>
        <xdr:cNvPr id="89" name="Picture 1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11068050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238125</xdr:colOff>
      <xdr:row>68</xdr:row>
      <xdr:rowOff>0</xdr:rowOff>
    </xdr:from>
    <xdr:to>
      <xdr:col>2</xdr:col>
      <xdr:colOff>409575</xdr:colOff>
      <xdr:row>68</xdr:row>
      <xdr:rowOff>152400</xdr:rowOff>
    </xdr:to>
    <xdr:pic>
      <xdr:nvPicPr>
        <xdr:cNvPr id="90" name="Picture 1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52625" y="110585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68</xdr:row>
      <xdr:rowOff>9525</xdr:rowOff>
    </xdr:from>
    <xdr:to>
      <xdr:col>3</xdr:col>
      <xdr:colOff>419100</xdr:colOff>
      <xdr:row>68</xdr:row>
      <xdr:rowOff>152400</xdr:rowOff>
    </xdr:to>
    <xdr:pic>
      <xdr:nvPicPr>
        <xdr:cNvPr id="91" name="Picture 1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19425" y="11068050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70</xdr:row>
      <xdr:rowOff>19050</xdr:rowOff>
    </xdr:from>
    <xdr:to>
      <xdr:col>0</xdr:col>
      <xdr:colOff>466725</xdr:colOff>
      <xdr:row>70</xdr:row>
      <xdr:rowOff>161925</xdr:rowOff>
    </xdr:to>
    <xdr:pic>
      <xdr:nvPicPr>
        <xdr:cNvPr id="92" name="Picture 1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7175" y="1146810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5</xdr:row>
      <xdr:rowOff>9525</xdr:rowOff>
    </xdr:from>
    <xdr:to>
      <xdr:col>2</xdr:col>
      <xdr:colOff>438150</xdr:colOff>
      <xdr:row>6</xdr:row>
      <xdr:rowOff>19050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82867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6</xdr:row>
      <xdr:rowOff>0</xdr:rowOff>
    </xdr:from>
    <xdr:to>
      <xdr:col>2</xdr:col>
      <xdr:colOff>447675</xdr:colOff>
      <xdr:row>7</xdr:row>
      <xdr:rowOff>9525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98107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7</xdr:row>
      <xdr:rowOff>0</xdr:rowOff>
    </xdr:from>
    <xdr:to>
      <xdr:col>2</xdr:col>
      <xdr:colOff>447675</xdr:colOff>
      <xdr:row>8</xdr:row>
      <xdr:rowOff>19050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1430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8</xdr:row>
      <xdr:rowOff>0</xdr:rowOff>
    </xdr:from>
    <xdr:to>
      <xdr:col>2</xdr:col>
      <xdr:colOff>447675</xdr:colOff>
      <xdr:row>9</xdr:row>
      <xdr:rowOff>19050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3049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9</xdr:row>
      <xdr:rowOff>0</xdr:rowOff>
    </xdr:from>
    <xdr:to>
      <xdr:col>2</xdr:col>
      <xdr:colOff>447675</xdr:colOff>
      <xdr:row>10</xdr:row>
      <xdr:rowOff>9525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46685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10</xdr:row>
      <xdr:rowOff>0</xdr:rowOff>
    </xdr:from>
    <xdr:to>
      <xdr:col>2</xdr:col>
      <xdr:colOff>447675</xdr:colOff>
      <xdr:row>11</xdr:row>
      <xdr:rowOff>19050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6287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12</xdr:row>
      <xdr:rowOff>9525</xdr:rowOff>
    </xdr:from>
    <xdr:to>
      <xdr:col>2</xdr:col>
      <xdr:colOff>457200</xdr:colOff>
      <xdr:row>13</xdr:row>
      <xdr:rowOff>28575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9621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13</xdr:row>
      <xdr:rowOff>9525</xdr:rowOff>
    </xdr:from>
    <xdr:to>
      <xdr:col>2</xdr:col>
      <xdr:colOff>457200</xdr:colOff>
      <xdr:row>14</xdr:row>
      <xdr:rowOff>28575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21240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14</xdr:row>
      <xdr:rowOff>9525</xdr:rowOff>
    </xdr:from>
    <xdr:to>
      <xdr:col>2</xdr:col>
      <xdr:colOff>457200</xdr:colOff>
      <xdr:row>15</xdr:row>
      <xdr:rowOff>28575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22860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15</xdr:row>
      <xdr:rowOff>9525</xdr:rowOff>
    </xdr:from>
    <xdr:to>
      <xdr:col>2</xdr:col>
      <xdr:colOff>457200</xdr:colOff>
      <xdr:row>16</xdr:row>
      <xdr:rowOff>28575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24479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16</xdr:row>
      <xdr:rowOff>9525</xdr:rowOff>
    </xdr:from>
    <xdr:to>
      <xdr:col>2</xdr:col>
      <xdr:colOff>457200</xdr:colOff>
      <xdr:row>17</xdr:row>
      <xdr:rowOff>28575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26098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19</xdr:row>
      <xdr:rowOff>9525</xdr:rowOff>
    </xdr:from>
    <xdr:to>
      <xdr:col>2</xdr:col>
      <xdr:colOff>457200</xdr:colOff>
      <xdr:row>20</xdr:row>
      <xdr:rowOff>28575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30956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17</xdr:row>
      <xdr:rowOff>133350</xdr:rowOff>
    </xdr:from>
    <xdr:to>
      <xdr:col>2</xdr:col>
      <xdr:colOff>485775</xdr:colOff>
      <xdr:row>19</xdr:row>
      <xdr:rowOff>9525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2895600"/>
          <a:ext cx="2190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21</xdr:row>
      <xdr:rowOff>9525</xdr:rowOff>
    </xdr:from>
    <xdr:to>
      <xdr:col>2</xdr:col>
      <xdr:colOff>457200</xdr:colOff>
      <xdr:row>22</xdr:row>
      <xdr:rowOff>28575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34194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17</xdr:row>
      <xdr:rowOff>38100</xdr:rowOff>
    </xdr:from>
    <xdr:to>
      <xdr:col>3</xdr:col>
      <xdr:colOff>419100</xdr:colOff>
      <xdr:row>18</xdr:row>
      <xdr:rowOff>28575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28003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20</xdr:row>
      <xdr:rowOff>38100</xdr:rowOff>
    </xdr:from>
    <xdr:to>
      <xdr:col>3</xdr:col>
      <xdr:colOff>419100</xdr:colOff>
      <xdr:row>21</xdr:row>
      <xdr:rowOff>28575</xdr:rowOff>
    </xdr:to>
    <xdr:pic>
      <xdr:nvPicPr>
        <xdr:cNvPr id="16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32861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22</xdr:row>
      <xdr:rowOff>0</xdr:rowOff>
    </xdr:from>
    <xdr:to>
      <xdr:col>3</xdr:col>
      <xdr:colOff>409575</xdr:colOff>
      <xdr:row>22</xdr:row>
      <xdr:rowOff>152400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3571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23</xdr:row>
      <xdr:rowOff>9525</xdr:rowOff>
    </xdr:from>
    <xdr:to>
      <xdr:col>3</xdr:col>
      <xdr:colOff>419100</xdr:colOff>
      <xdr:row>23</xdr:row>
      <xdr:rowOff>161925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3743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24</xdr:row>
      <xdr:rowOff>9525</xdr:rowOff>
    </xdr:from>
    <xdr:to>
      <xdr:col>3</xdr:col>
      <xdr:colOff>419100</xdr:colOff>
      <xdr:row>24</xdr:row>
      <xdr:rowOff>161925</xdr:rowOff>
    </xdr:to>
    <xdr:pic>
      <xdr:nvPicPr>
        <xdr:cNvPr id="19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3905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190500</xdr:colOff>
      <xdr:row>7</xdr:row>
      <xdr:rowOff>9525</xdr:rowOff>
    </xdr:from>
    <xdr:to>
      <xdr:col>4</xdr:col>
      <xdr:colOff>381000</xdr:colOff>
      <xdr:row>8</xdr:row>
      <xdr:rowOff>19050</xdr:rowOff>
    </xdr:to>
    <xdr:pic>
      <xdr:nvPicPr>
        <xdr:cNvPr id="20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0" y="115252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12</xdr:row>
      <xdr:rowOff>19050</xdr:rowOff>
    </xdr:from>
    <xdr:to>
      <xdr:col>4</xdr:col>
      <xdr:colOff>419100</xdr:colOff>
      <xdr:row>13</xdr:row>
      <xdr:rowOff>28575</xdr:rowOff>
    </xdr:to>
    <xdr:pic>
      <xdr:nvPicPr>
        <xdr:cNvPr id="21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197167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14</xdr:row>
      <xdr:rowOff>19050</xdr:rowOff>
    </xdr:from>
    <xdr:to>
      <xdr:col>4</xdr:col>
      <xdr:colOff>419100</xdr:colOff>
      <xdr:row>15</xdr:row>
      <xdr:rowOff>28575</xdr:rowOff>
    </xdr:to>
    <xdr:pic>
      <xdr:nvPicPr>
        <xdr:cNvPr id="22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229552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16</xdr:row>
      <xdr:rowOff>19050</xdr:rowOff>
    </xdr:from>
    <xdr:to>
      <xdr:col>4</xdr:col>
      <xdr:colOff>419100</xdr:colOff>
      <xdr:row>17</xdr:row>
      <xdr:rowOff>28575</xdr:rowOff>
    </xdr:to>
    <xdr:pic>
      <xdr:nvPicPr>
        <xdr:cNvPr id="23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261937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13</xdr:row>
      <xdr:rowOff>19050</xdr:rowOff>
    </xdr:from>
    <xdr:to>
      <xdr:col>4</xdr:col>
      <xdr:colOff>419100</xdr:colOff>
      <xdr:row>14</xdr:row>
      <xdr:rowOff>28575</xdr:rowOff>
    </xdr:to>
    <xdr:pic>
      <xdr:nvPicPr>
        <xdr:cNvPr id="24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213360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15</xdr:row>
      <xdr:rowOff>19050</xdr:rowOff>
    </xdr:from>
    <xdr:to>
      <xdr:col>4</xdr:col>
      <xdr:colOff>419100</xdr:colOff>
      <xdr:row>16</xdr:row>
      <xdr:rowOff>28575</xdr:rowOff>
    </xdr:to>
    <xdr:pic>
      <xdr:nvPicPr>
        <xdr:cNvPr id="25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245745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247650</xdr:colOff>
      <xdr:row>30</xdr:row>
      <xdr:rowOff>9525</xdr:rowOff>
    </xdr:from>
    <xdr:to>
      <xdr:col>2</xdr:col>
      <xdr:colOff>438150</xdr:colOff>
      <xdr:row>31</xdr:row>
      <xdr:rowOff>19050</xdr:rowOff>
    </xdr:to>
    <xdr:pic>
      <xdr:nvPicPr>
        <xdr:cNvPr id="2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495300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447675</xdr:colOff>
      <xdr:row>32</xdr:row>
      <xdr:rowOff>9525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10540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32</xdr:row>
      <xdr:rowOff>0</xdr:rowOff>
    </xdr:from>
    <xdr:to>
      <xdr:col>2</xdr:col>
      <xdr:colOff>447675</xdr:colOff>
      <xdr:row>33</xdr:row>
      <xdr:rowOff>19050</xdr:rowOff>
    </xdr:to>
    <xdr:pic>
      <xdr:nvPicPr>
        <xdr:cNvPr id="2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52673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33</xdr:row>
      <xdr:rowOff>0</xdr:rowOff>
    </xdr:from>
    <xdr:to>
      <xdr:col>2</xdr:col>
      <xdr:colOff>447675</xdr:colOff>
      <xdr:row>34</xdr:row>
      <xdr:rowOff>19050</xdr:rowOff>
    </xdr:to>
    <xdr:pic>
      <xdr:nvPicPr>
        <xdr:cNvPr id="2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54292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34</xdr:row>
      <xdr:rowOff>0</xdr:rowOff>
    </xdr:from>
    <xdr:to>
      <xdr:col>2</xdr:col>
      <xdr:colOff>447675</xdr:colOff>
      <xdr:row>35</xdr:row>
      <xdr:rowOff>9525</xdr:rowOff>
    </xdr:to>
    <xdr:pic>
      <xdr:nvPicPr>
        <xdr:cNvPr id="3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59117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35</xdr:row>
      <xdr:rowOff>0</xdr:rowOff>
    </xdr:from>
    <xdr:to>
      <xdr:col>2</xdr:col>
      <xdr:colOff>447675</xdr:colOff>
      <xdr:row>36</xdr:row>
      <xdr:rowOff>19050</xdr:rowOff>
    </xdr:to>
    <xdr:pic>
      <xdr:nvPicPr>
        <xdr:cNvPr id="31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57531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36</xdr:row>
      <xdr:rowOff>9525</xdr:rowOff>
    </xdr:from>
    <xdr:to>
      <xdr:col>2</xdr:col>
      <xdr:colOff>457200</xdr:colOff>
      <xdr:row>37</xdr:row>
      <xdr:rowOff>85725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5924550"/>
          <a:ext cx="180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37</xdr:row>
      <xdr:rowOff>9525</xdr:rowOff>
    </xdr:from>
    <xdr:to>
      <xdr:col>2</xdr:col>
      <xdr:colOff>457200</xdr:colOff>
      <xdr:row>38</xdr:row>
      <xdr:rowOff>28575</xdr:rowOff>
    </xdr:to>
    <xdr:pic>
      <xdr:nvPicPr>
        <xdr:cNvPr id="33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60864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38</xdr:row>
      <xdr:rowOff>9525</xdr:rowOff>
    </xdr:from>
    <xdr:to>
      <xdr:col>2</xdr:col>
      <xdr:colOff>457200</xdr:colOff>
      <xdr:row>39</xdr:row>
      <xdr:rowOff>28575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62484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39</xdr:row>
      <xdr:rowOff>9525</xdr:rowOff>
    </xdr:from>
    <xdr:to>
      <xdr:col>2</xdr:col>
      <xdr:colOff>457200</xdr:colOff>
      <xdr:row>40</xdr:row>
      <xdr:rowOff>28575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64103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40</xdr:row>
      <xdr:rowOff>9525</xdr:rowOff>
    </xdr:from>
    <xdr:to>
      <xdr:col>2</xdr:col>
      <xdr:colOff>457200</xdr:colOff>
      <xdr:row>41</xdr:row>
      <xdr:rowOff>28575</xdr:rowOff>
    </xdr:to>
    <xdr:pic>
      <xdr:nvPicPr>
        <xdr:cNvPr id="3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65722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41</xdr:row>
      <xdr:rowOff>9525</xdr:rowOff>
    </xdr:from>
    <xdr:to>
      <xdr:col>2</xdr:col>
      <xdr:colOff>457200</xdr:colOff>
      <xdr:row>42</xdr:row>
      <xdr:rowOff>28575</xdr:rowOff>
    </xdr:to>
    <xdr:pic>
      <xdr:nvPicPr>
        <xdr:cNvPr id="3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673417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44</xdr:row>
      <xdr:rowOff>9525</xdr:rowOff>
    </xdr:from>
    <xdr:to>
      <xdr:col>2</xdr:col>
      <xdr:colOff>457200</xdr:colOff>
      <xdr:row>45</xdr:row>
      <xdr:rowOff>28575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72199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43</xdr:row>
      <xdr:rowOff>9525</xdr:rowOff>
    </xdr:from>
    <xdr:to>
      <xdr:col>2</xdr:col>
      <xdr:colOff>476250</xdr:colOff>
      <xdr:row>44</xdr:row>
      <xdr:rowOff>47625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7058025"/>
          <a:ext cx="2190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276225</xdr:colOff>
      <xdr:row>46</xdr:row>
      <xdr:rowOff>9525</xdr:rowOff>
    </xdr:from>
    <xdr:to>
      <xdr:col>2</xdr:col>
      <xdr:colOff>457200</xdr:colOff>
      <xdr:row>47</xdr:row>
      <xdr:rowOff>28575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75438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42</xdr:row>
      <xdr:rowOff>38100</xdr:rowOff>
    </xdr:from>
    <xdr:to>
      <xdr:col>3</xdr:col>
      <xdr:colOff>419100</xdr:colOff>
      <xdr:row>43</xdr:row>
      <xdr:rowOff>28575</xdr:rowOff>
    </xdr:to>
    <xdr:pic>
      <xdr:nvPicPr>
        <xdr:cNvPr id="41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69246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45</xdr:row>
      <xdr:rowOff>38100</xdr:rowOff>
    </xdr:from>
    <xdr:to>
      <xdr:col>3</xdr:col>
      <xdr:colOff>419100</xdr:colOff>
      <xdr:row>46</xdr:row>
      <xdr:rowOff>28575</xdr:rowOff>
    </xdr:to>
    <xdr:pic>
      <xdr:nvPicPr>
        <xdr:cNvPr id="42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74104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47</xdr:row>
      <xdr:rowOff>38100</xdr:rowOff>
    </xdr:from>
    <xdr:to>
      <xdr:col>3</xdr:col>
      <xdr:colOff>419100</xdr:colOff>
      <xdr:row>48</xdr:row>
      <xdr:rowOff>28575</xdr:rowOff>
    </xdr:to>
    <xdr:pic>
      <xdr:nvPicPr>
        <xdr:cNvPr id="43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77343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48</xdr:row>
      <xdr:rowOff>38100</xdr:rowOff>
    </xdr:from>
    <xdr:to>
      <xdr:col>3</xdr:col>
      <xdr:colOff>419100</xdr:colOff>
      <xdr:row>49</xdr:row>
      <xdr:rowOff>28575</xdr:rowOff>
    </xdr:to>
    <xdr:pic>
      <xdr:nvPicPr>
        <xdr:cNvPr id="4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7896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49</xdr:row>
      <xdr:rowOff>38100</xdr:rowOff>
    </xdr:from>
    <xdr:to>
      <xdr:col>3</xdr:col>
      <xdr:colOff>419100</xdr:colOff>
      <xdr:row>50</xdr:row>
      <xdr:rowOff>28575</xdr:rowOff>
    </xdr:to>
    <xdr:pic>
      <xdr:nvPicPr>
        <xdr:cNvPr id="45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80581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32</xdr:row>
      <xdr:rowOff>19050</xdr:rowOff>
    </xdr:from>
    <xdr:to>
      <xdr:col>4</xdr:col>
      <xdr:colOff>419100</xdr:colOff>
      <xdr:row>33</xdr:row>
      <xdr:rowOff>28575</xdr:rowOff>
    </xdr:to>
    <xdr:pic>
      <xdr:nvPicPr>
        <xdr:cNvPr id="46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528637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37</xdr:row>
      <xdr:rowOff>19050</xdr:rowOff>
    </xdr:from>
    <xdr:to>
      <xdr:col>4</xdr:col>
      <xdr:colOff>419100</xdr:colOff>
      <xdr:row>38</xdr:row>
      <xdr:rowOff>28575</xdr:rowOff>
    </xdr:to>
    <xdr:pic>
      <xdr:nvPicPr>
        <xdr:cNvPr id="47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609600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39</xdr:row>
      <xdr:rowOff>19050</xdr:rowOff>
    </xdr:from>
    <xdr:to>
      <xdr:col>4</xdr:col>
      <xdr:colOff>419100</xdr:colOff>
      <xdr:row>40</xdr:row>
      <xdr:rowOff>28575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641985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41</xdr:row>
      <xdr:rowOff>19050</xdr:rowOff>
    </xdr:from>
    <xdr:to>
      <xdr:col>4</xdr:col>
      <xdr:colOff>419100</xdr:colOff>
      <xdr:row>42</xdr:row>
      <xdr:rowOff>28575</xdr:rowOff>
    </xdr:to>
    <xdr:pic>
      <xdr:nvPicPr>
        <xdr:cNvPr id="49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674370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38</xdr:row>
      <xdr:rowOff>19050</xdr:rowOff>
    </xdr:from>
    <xdr:to>
      <xdr:col>4</xdr:col>
      <xdr:colOff>419100</xdr:colOff>
      <xdr:row>39</xdr:row>
      <xdr:rowOff>28575</xdr:rowOff>
    </xdr:to>
    <xdr:pic>
      <xdr:nvPicPr>
        <xdr:cNvPr id="50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625792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40</xdr:row>
      <xdr:rowOff>19050</xdr:rowOff>
    </xdr:from>
    <xdr:to>
      <xdr:col>4</xdr:col>
      <xdr:colOff>419100</xdr:colOff>
      <xdr:row>41</xdr:row>
      <xdr:rowOff>28575</xdr:rowOff>
    </xdr:to>
    <xdr:pic>
      <xdr:nvPicPr>
        <xdr:cNvPr id="51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6581775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52</xdr:row>
      <xdr:rowOff>0</xdr:rowOff>
    </xdr:from>
    <xdr:to>
      <xdr:col>0</xdr:col>
      <xdr:colOff>457200</xdr:colOff>
      <xdr:row>52</xdr:row>
      <xdr:rowOff>180975</xdr:rowOff>
    </xdr:to>
    <xdr:pic>
      <xdr:nvPicPr>
        <xdr:cNvPr id="5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85439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238125</xdr:colOff>
      <xdr:row>52</xdr:row>
      <xdr:rowOff>0</xdr:rowOff>
    </xdr:from>
    <xdr:to>
      <xdr:col>2</xdr:col>
      <xdr:colOff>409575</xdr:colOff>
      <xdr:row>52</xdr:row>
      <xdr:rowOff>161925</xdr:rowOff>
    </xdr:to>
    <xdr:pic>
      <xdr:nvPicPr>
        <xdr:cNvPr id="53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9775" y="8543925"/>
          <a:ext cx="1714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161925</xdr:rowOff>
    </xdr:to>
    <xdr:pic>
      <xdr:nvPicPr>
        <xdr:cNvPr id="54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85534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54</xdr:row>
      <xdr:rowOff>0</xdr:rowOff>
    </xdr:from>
    <xdr:to>
      <xdr:col>0</xdr:col>
      <xdr:colOff>438150</xdr:colOff>
      <xdr:row>54</xdr:row>
      <xdr:rowOff>142875</xdr:rowOff>
    </xdr:to>
    <xdr:pic>
      <xdr:nvPicPr>
        <xdr:cNvPr id="55" name="Picture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89344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9525</xdr:colOff>
      <xdr:row>1</xdr:row>
      <xdr:rowOff>0</xdr:rowOff>
    </xdr:to>
    <xdr:sp>
      <xdr:nvSpPr>
        <xdr:cNvPr id="56" name="Rectangle 12">
          <a:hlinkClick r:id="rId8"/>
        </xdr:cNvPr>
        <xdr:cNvSpPr>
          <a:spLocks/>
        </xdr:cNvSpPr>
      </xdr:nvSpPr>
      <xdr:spPr>
        <a:xfrm>
          <a:off x="95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 editAs="oneCell">
    <xdr:from>
      <xdr:col>2</xdr:col>
      <xdr:colOff>276225</xdr:colOff>
      <xdr:row>11</xdr:row>
      <xdr:rowOff>9525</xdr:rowOff>
    </xdr:from>
    <xdr:to>
      <xdr:col>2</xdr:col>
      <xdr:colOff>457200</xdr:colOff>
      <xdr:row>12</xdr:row>
      <xdr:rowOff>28575</xdr:rowOff>
    </xdr:to>
    <xdr:pic>
      <xdr:nvPicPr>
        <xdr:cNvPr id="5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800225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3</xdr:row>
      <xdr:rowOff>152400</xdr:rowOff>
    </xdr:from>
    <xdr:to>
      <xdr:col>4</xdr:col>
      <xdr:colOff>400050</xdr:colOff>
      <xdr:row>5</xdr:row>
      <xdr:rowOff>0</xdr:rowOff>
    </xdr:to>
    <xdr:pic>
      <xdr:nvPicPr>
        <xdr:cNvPr id="58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62325" y="64770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3</xdr:row>
      <xdr:rowOff>152400</xdr:rowOff>
    </xdr:from>
    <xdr:to>
      <xdr:col>2</xdr:col>
      <xdr:colOff>438150</xdr:colOff>
      <xdr:row>5</xdr:row>
      <xdr:rowOff>9525</xdr:rowOff>
    </xdr:to>
    <xdr:pic>
      <xdr:nvPicPr>
        <xdr:cNvPr id="5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477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266700</xdr:colOff>
      <xdr:row>29</xdr:row>
      <xdr:rowOff>0</xdr:rowOff>
    </xdr:from>
    <xdr:to>
      <xdr:col>2</xdr:col>
      <xdr:colOff>447675</xdr:colOff>
      <xdr:row>30</xdr:row>
      <xdr:rowOff>19050</xdr:rowOff>
    </xdr:to>
    <xdr:pic>
      <xdr:nvPicPr>
        <xdr:cNvPr id="60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7815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228600</xdr:colOff>
      <xdr:row>29</xdr:row>
      <xdr:rowOff>19050</xdr:rowOff>
    </xdr:from>
    <xdr:to>
      <xdr:col>4</xdr:col>
      <xdr:colOff>419100</xdr:colOff>
      <xdr:row>30</xdr:row>
      <xdr:rowOff>28575</xdr:rowOff>
    </xdr:to>
    <xdr:pic>
      <xdr:nvPicPr>
        <xdr:cNvPr id="61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4800600"/>
          <a:ext cx="1905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52</xdr:row>
      <xdr:rowOff>0</xdr:rowOff>
    </xdr:from>
    <xdr:to>
      <xdr:col>0</xdr:col>
      <xdr:colOff>457200</xdr:colOff>
      <xdr:row>53</xdr:row>
      <xdr:rowOff>57150</xdr:rowOff>
    </xdr:to>
    <xdr:pic>
      <xdr:nvPicPr>
        <xdr:cNvPr id="62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8543925"/>
          <a:ext cx="1809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361950</xdr:colOff>
      <xdr:row>52</xdr:row>
      <xdr:rowOff>9525</xdr:rowOff>
    </xdr:from>
    <xdr:to>
      <xdr:col>1</xdr:col>
      <xdr:colOff>533400</xdr:colOff>
      <xdr:row>52</xdr:row>
      <xdr:rowOff>152400</xdr:rowOff>
    </xdr:to>
    <xdr:pic>
      <xdr:nvPicPr>
        <xdr:cNvPr id="6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8553450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238125</xdr:colOff>
      <xdr:row>52</xdr:row>
      <xdr:rowOff>0</xdr:rowOff>
    </xdr:from>
    <xdr:to>
      <xdr:col>2</xdr:col>
      <xdr:colOff>409575</xdr:colOff>
      <xdr:row>52</xdr:row>
      <xdr:rowOff>152400</xdr:rowOff>
    </xdr:to>
    <xdr:pic>
      <xdr:nvPicPr>
        <xdr:cNvPr id="64" name="Picture 1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9775" y="8543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152400</xdr:rowOff>
    </xdr:to>
    <xdr:pic>
      <xdr:nvPicPr>
        <xdr:cNvPr id="65" name="Picture 1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8553450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54</xdr:row>
      <xdr:rowOff>0</xdr:rowOff>
    </xdr:from>
    <xdr:to>
      <xdr:col>0</xdr:col>
      <xdr:colOff>438150</xdr:colOff>
      <xdr:row>54</xdr:row>
      <xdr:rowOff>142875</xdr:rowOff>
    </xdr:to>
    <xdr:pic>
      <xdr:nvPicPr>
        <xdr:cNvPr id="66" name="Picture 1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8934450"/>
          <a:ext cx="2000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place/%D0%9F%D0%BB%D0%B0%D1%81%D1%82%D1%96%D0%BA%D1%81+%D0%A3%D0%BA%D1%80%D0%B0%D1%97%D0%BD%D0%B0/@50.5217481,30.4753878,17z/data=!3m1!4b1!4m5!3m4!1s0x0:0x75d5c90ae490e728!8m2!3d50.5217481!4d30.4775765" TargetMode="External" /><Relationship Id="rId2" Type="http://schemas.openxmlformats.org/officeDocument/2006/relationships/hyperlink" Target="https://goo.gl/VgrsCJ" TargetMode="External" /><Relationship Id="rId3" Type="http://schemas.openxmlformats.org/officeDocument/2006/relationships/hyperlink" Target="https://www.google.com/maps/place/%D0%9F%D0%BB%D0%B0%D1%81%D1%82%D1%96%D0%BA%D1%81+%D0%A3%D0%BA%D1%80%D0%B0%D1%97%D0%BD%D0%B0/@50.4530277,30.4035476,17z/data=!3m1!4b1!4m5!3m4!1s0x0:0x27fd33423e88b199!8m2!3d50.4530277!4d30.4057363" TargetMode="External" /><Relationship Id="rId4" Type="http://schemas.openxmlformats.org/officeDocument/2006/relationships/hyperlink" Target="https://www.google.com/maps/place/%D0%9F%D0%BB%D0%B0%D1%81%D1%82%D1%96%D0%BA%D1%81-%D0%A3%D0%BA%D1%80%D0%B0%D1%97%D0%BD%D0%B0/@48.4795616,35.0234284,17z/data=!3m1!4b1!4m5!3m4!1s0x0:0xb3f634222293cac2!8m2!3d48.4795616!4d35.0256171?hl=uk" TargetMode="External" /><Relationship Id="rId5" Type="http://schemas.openxmlformats.org/officeDocument/2006/relationships/hyperlink" Target="https://www.google.com/maps/place/Plastics-Ukraine/@47.9105677,33.4239295,17z/data=!3m1!4b1!4m5!3m4!1s0x0:0x19351167f9ec9656!8m2!3d47.9105677!4d33.4261182" TargetMode="External" /><Relationship Id="rId6" Type="http://schemas.openxmlformats.org/officeDocument/2006/relationships/hyperlink" Target="https://www.google.com/maps/place/%D0%9F%D0%BB%D0%B0%D1%81%D1%82%D1%96%D0%BA%D1%81-%D0%A3%D0%BA%D1%80%D0%B0%D1%97%D0%BD%D0%B0/@46.9534857,31.992615,17z/data=!3m1!4b1!4m5!3m4!1s0x0:0xd905a768d37a8d70!8m2!3d46.9534857!4d31.9948037?hl=uk" TargetMode="External" /><Relationship Id="rId7" Type="http://schemas.openxmlformats.org/officeDocument/2006/relationships/hyperlink" Target="https://www.google.com/maps/place/%D0%9F%D0%BB%D0%B0%D1%81%D1%82%D1%96%D0%BA%D1%81-%D0%A3%D0%BA%D1%80%D0%B0%D1%97%D0%BD%D0%B0/@49.8638134,24.0437261,17z/data=!3m1!4b1!4m5!3m4!1s0x0:0xb4a3d6f67dcdfae2!8m2!3d49.8638134!4d24.0459148?hl=uk" TargetMode="External" /><Relationship Id="rId8" Type="http://schemas.openxmlformats.org/officeDocument/2006/relationships/hyperlink" Target="https://www.google.com/maps/place/%D0%9F%D0%BB%D0%B0%D1%81%D1%82%D1%96%D0%BA%D1%81-%D0%A3%D0%BA%D1%80%D0%B0%D1%97%D0%BD%D0%B0/@50.7436876,25.3861496,17z/data=!3m1!4b1!4m5!3m4!1s0x0:0x8cc18e3bf4df91d0!8m2!3d50.7436876!4d25.3883383?hl=uk" TargetMode="External" /><Relationship Id="rId9" Type="http://schemas.openxmlformats.org/officeDocument/2006/relationships/hyperlink" Target="https://www.google.com/maps/place/%D0%9F%D0%BB%D0%B0%D1%81%D1%82%D1%96%D0%BA%D1%81-%D0%A3%D0%BA%D1%80%D0%B0%D1%97%D0%BD%D0%B0/@46.4708819,30.7152472,17z/data=!3m1!4b1!4m5!3m4!1s0x0:0x5502e17411c10f42!8m2!3d46.4708819!4d30.7174359?hl=uk" TargetMode="External" /><Relationship Id="rId10" Type="http://schemas.openxmlformats.org/officeDocument/2006/relationships/hyperlink" Target="https://www.google.com/maps/place/%D0%9F%D0%BB%D0%B0%D1%81%D1%82%D1%96%D0%BA%D1%81-%D0%A3%D0%BA%D1%80%D0%B0%D1%97%D0%BD%D0%B0/@49.5921514,34.4893454,17z/data=!3m1!4b1!4m5!3m4!1s0x0:0xff96561a624ffb45!8m2!3d49.5921514!4d34.4915341?hl=uk" TargetMode="External" /><Relationship Id="rId11" Type="http://schemas.openxmlformats.org/officeDocument/2006/relationships/hyperlink" Target="https://www.google.com/maps/place/%D0%9F%D0%BB%D0%B0%D1%81%D1%82%D1%96%D0%BA%D1%81-%D0%A3%D0%BA%D1%80%D0%B0%D1%97%D0%BD%D0%B0/@50.6407844,26.2332993,17z/data=!3m1!4b1!4m5!3m4!1s0x0:0xdef374291596f61c!8m2!3d50.6407844!4d26.235488?hl=uk" TargetMode="External" /><Relationship Id="rId12" Type="http://schemas.openxmlformats.org/officeDocument/2006/relationships/hyperlink" Target="https://www.google.com/maps/place/%D0%9F%D0%BB%D0%B0%D1%81%D1%82%D1%96%D0%BA%D1%81-%D0%A3%D0%BA%D1%80%D0%B0%D1%97%D0%BD%D0%B0/@50.6407844,26.2332993,17z/data=!3m1!4b1!4m5!3m4!1s0x0:0xdef374291596f61c!8m2!3d50.6407844!4d26.235488?hl=uk" TargetMode="External" /><Relationship Id="rId13" Type="http://schemas.openxmlformats.org/officeDocument/2006/relationships/hyperlink" Target="https://www.google.com/maps/place/%D0%9F%D0%BB%D0%B0%D1%81%D1%82%D1%96%D0%BA%D1%81-%D0%A3%D0%BA%D1%80%D0%B0%D1%97%D0%BD%D0%B0/@49.990856,36.2563553,17z/data=!3m1!4b1!4m5!3m4!1s0x0:0x53caaf838409831b!8m2!3d49.990856!4d36.258544?hl=uk" TargetMode="External" /><Relationship Id="rId14" Type="http://schemas.openxmlformats.org/officeDocument/2006/relationships/hyperlink" Target="https://www.google.com/maps/place/%D0%9F%D0%BB%D0%B0%D1%81%D1%82%D1%96%D0%BA%D1%81-%D0%A3%D0%BA%D1%80%D0%B0%D1%97%D0%BD%D0%B0/@46.6555812,32.5850786,17z/data=!3m1!4b1!4m5!3m4!1s0x0:0x212d47c81c348c48!8m2!3d46.6555812!4d32.5872673?hl=uk" TargetMode="External" /><Relationship Id="rId15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6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7" Type="http://schemas.openxmlformats.org/officeDocument/2006/relationships/hyperlink" Target="https://www.google.com/maps/place/%D0%9F%D0%BB%D0%B0%D1%81%D1%82%D1%96%D0%BA%D1%81-%D0%A3%D0%BA%D1%80%D0%B0%D1%97%D0%BD%D0%B0/@49.4396433,26.9999444,17z/data=!3m1!4b1!4m5!3m4!1s0x0:0xaa6ce3ae9a3ab3c0!8m2!3d49.4396433!4d27.0021331?hl=uk" TargetMode="External" /><Relationship Id="rId18" Type="http://schemas.openxmlformats.org/officeDocument/2006/relationships/hyperlink" Target="https://www.google.com/maps/place/%D0%9F%D0%BB%D0%B0%D1%81%D1%82%D1%96%D0%BA%D1%81-%D0%A3%D0%BA%D1%80%D0%B0%D1%97%D0%BD%D0%B0/@48.2669827,25.9554425,17z/data=!3m1!4b1!4m5!3m4!1s0x0:0x8611cc39b65a0548!8m2!3d48.2669827!4d25.9576312?hl=uk" TargetMode="External" /><Relationship Id="rId19" Type="http://schemas.openxmlformats.org/officeDocument/2006/relationships/hyperlink" Target="https://www.google.com/maps/place/%D0%9F%D0%BB%D0%B0%D1%81%D1%82%D1%96%D0%BA%D1%81-%D0%A3%D0%BA%D1%80%D0%B0%D1%97%D0%BD%D0%B0/@49.5698624,25.5892601,17z/data=!3m1!4b1!4m5!3m4!1s0x0:0xc1f97081434d465!8m2!3d49.5698624!4d25.5914488?hl=uk" TargetMode="External" /><Relationship Id="rId20" Type="http://schemas.openxmlformats.org/officeDocument/2006/relationships/hyperlink" Target="https://www.google.com/maps/place/%D0%9F%D0%BB%D0%B0%D1%81%D1%82%D1%96%D0%BA%D1%81-%D0%A3%D0%BA%D1%80%D0%B0%D1%97%D0%BD%D0%B0/@48.9042672,24.7266467,17z/data=!3m1!4b1!4m5!3m4!1s0x0:0x191c1df51ce6f3c0!8m2!3d48.9042672!4d24.7288354?hl=ru" TargetMode="External" /><Relationship Id="rId21" Type="http://schemas.openxmlformats.org/officeDocument/2006/relationships/hyperlink" Target="https://goo.gl/Bv0bUj" TargetMode="External" /><Relationship Id="rId22" Type="http://schemas.openxmlformats.org/officeDocument/2006/relationships/hyperlink" Target="https://www.google.com/maps/place/%D0%9F%D0%BB%D0%B0%D1%81%D1%82%D1%96%D0%BA%D1%81-%D0%A3%D0%BA%D1%80%D0%B0%D1%97%D0%BD%D0%B0/@48.5219302,32.2872553,17z/data=!3m1!4b1!4m5!3m4!1s0x0:0x31bfe5300e4d8a2a!8m2!3d48.5219302!4d32.289444?hl=uk" TargetMode="External" /><Relationship Id="rId23" Type="http://schemas.openxmlformats.org/officeDocument/2006/relationships/hyperlink" Target="https://www.google.com/maps/place/%D0%9F%D0%BB%D0%B0%D1%81%D1%82%D1%96%D0%BA%D1%81-%D0%A3%D0%BA%D1%80%D0%B0%D1%97%D0%BD%D0%B0/@50.2751718,28.6678254,17z/data=!3m1!4b1!4m5!3m4!1s0x0:0xf67bf381b3077469!8m2!3d50.2751718!4d28.6700141?hl=ru" TargetMode="External" /><Relationship Id="rId24" Type="http://schemas.openxmlformats.org/officeDocument/2006/relationships/hyperlink" Target="https://www.google.com/maps/place/%D0%9F%D0%BB%D0%B0%D1%81%D1%82%D1%96%D0%BA%D1%81-%D0%A3%D0%BA%D1%80%D0%B0%D1%97%D0%BD%D0%B0/@48.5420403,35.0657118,17z/data=!3m1!4b1!4m5!3m4!1s0x0:0xe3c41c9b2443311a!8m2!3d48.5420403!4d35.0679005?hl=ru" TargetMode="External" /><Relationship Id="rId25" Type="http://schemas.openxmlformats.org/officeDocument/2006/relationships/hyperlink" Target="https://www.google.com/maps/place/%D0%A2%D0%9E%D0%92+%22%D0%9F%D0%BB%D0%B0%D1%81%D1%82%D1%96%D0%BA%D1%81-%D0%A3%D0%BA%D1%80%D0%B0%D1%97%D0%BD%D0%B0%22/@50.5171237,30.482855,17z/data=!3m1!4b1!4m5!3m4!1s0x0:0x3cc4ce0a9038b80a!8m2!3d50.5171237!4d30.4850437" TargetMode="External" /><Relationship Id="rId26" Type="http://schemas.openxmlformats.org/officeDocument/2006/relationships/hyperlink" Target="https://www.google.com/maps/place/%D0%9F%D0%BB%D0%B0%D1%81%D1%82%D1%96%D0%BA%D1%81-%D0%A3%D0%BA%D1%80%D0%B0%D1%97%D0%BD%D0%B0,+%D0%A2%D0%9E%D0%92/@49.8616225,24.0310647,17z/data=!3m1!4b1!4m5!3m4!1s0x0:0xc41c99f37916fca0!8m2!3d49.8616225!4d24.0332534?hl=ua" TargetMode="External" /><Relationship Id="rId27" Type="http://schemas.openxmlformats.org/officeDocument/2006/relationships/hyperlink" Target="https://www.google.com/maps/place/%D0%9F%D0%BB%D0%B0%D1%81%D1%82%D1%96%D0%BA%D1%81-%D0%A3%D0%BA%D1%80%D0%B0%D1%97%D0%BD%D0%B0/@46.9527139,31.9915925,17z/data=!3m1!4b1!4m5!3m4!1s0x0:0x1b899e035768f765!8m2!3d46.9527139!4d31.9937812?hl=ua" TargetMode="External" /><Relationship Id="rId28" Type="http://schemas.openxmlformats.org/officeDocument/2006/relationships/hyperlink" Target="https://www.google.com/maps/place/%D0%9F%D0%BB%D0%B0%D1%81%D1%82%D1%96%D0%BA%D1%81-%D0%A3%D0%BA%D1%80%D0%B0%D1%97%D0%BD%D0%B0,+%D0%A2%D0%9E%D0%92/@46.500801,30.7158643,17z/data=!3m1!4b1!4m5!3m4!1s0x0:0xe521604631b19bcb!8m2!3d46.500801!4d30.718053" TargetMode="External" /><Relationship Id="rId29" Type="http://schemas.openxmlformats.org/officeDocument/2006/relationships/hyperlink" Target="https://www.google.com/maps/place/%D0%9F%D0%BB%D0%B0%D1%81%D1%82%D1%96%D0%BA%D1%81-%D0%A3%D0%BA%D1%80%D0%B0%D1%97%D0%BD%D0%B0,+%D0%A2%D0%9E%D0%92/@49.950859,36.2733661,17z/data=!3m1!4b1!4m5!3m4!1s0x0:0x383534d981818286!8m2!3d49.950859!4d36.2755548" TargetMode="External" /><Relationship Id="rId30" Type="http://schemas.openxmlformats.org/officeDocument/2006/relationships/hyperlink" Target="https://www.google.com/maps/place/Plastics-Moldova/@47.020582,28.8820166,17z/data=!3m1!4b1!4m5!3m4!1s0x0:0x5b6c33b0210a9a8a!8m2!3d47.020582!4d28.8842053?hl=uk" TargetMode="External" /><Relationship Id="rId31" Type="http://schemas.openxmlformats.org/officeDocument/2006/relationships/hyperlink" Target="https://www.google.com/maps/place/%D0%9F%D0%BB%D0%B0%D1%81%D1%82%D0%B8%D0%BA%D1%81-%D0%93%D1%80%D1%83%D0%B7%D0%B8%D1%8F/@41.6959104,44.9257955,17z/data=!3m1!4b1!4m5!3m4!1s0x0:0xb3c98e844551fe9f!8m2!3d41.721833!4d44.792377" TargetMode="External" /><Relationship Id="rId32" Type="http://schemas.openxmlformats.org/officeDocument/2006/relationships/hyperlink" Target="https://www.google.com/maps/place/%D0%9F%D0%BB%D0%B0%D1%81%D1%82%D0%B8%D0%BA%D1%81-%D0%93%D1%80%D1%83%D0%B7%D0%B8%D1%8F/@42.5127663,41.8703939,17z/data=!3m1!4b1!4m5!3m4!1s0x0:0xbccebf3e252c8055!8m2!3d42.5127663!4d41.8725826" TargetMode="External" /><Relationship Id="rId33" Type="http://schemas.openxmlformats.org/officeDocument/2006/relationships/hyperlink" Target="https://www.google.com/maps/place/Plastics+Georgia+Kutaisi/@42.2519646,42.6664693,17z/data=!3m1!4b1!4m12!1m6!3m5!1s0x405cf332ca97c045:0x9957e34ec84319f2!2sPlastics+Georgia+Kutaisi!8m2!3d42.2519646!4d42.668658!3m4!1s0x405cf332ca97c045:0x9957e34ec84319f2!8m" TargetMode="External" /><Relationship Id="rId34" Type="http://schemas.openxmlformats.org/officeDocument/2006/relationships/hyperlink" Target="https://www.google.com/maps/place/%D0%9F%D0%BB%D0%B0%D1%81%D1%82%D0%B8%D0%BA%D1%81-%D0%93%D1%80%D1%83%D0%B7%D0%B8%D1%8F/@41.641078,41.6479042,17z/data=!3m1!4b1!4m5!3m4!1s0x0:0x519a0e10eb3e95f7!8m2!3d41.641078!4d41.6500929" TargetMode="External" /><Relationship Id="rId35" Type="http://schemas.openxmlformats.org/officeDocument/2006/relationships/vmlDrawing" Target="../drawings/vmlDrawing3.vml" /><Relationship Id="rId3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4"/>
  <sheetViews>
    <sheetView tabSelected="1" view="pageBreakPreview" zoomScaleSheetLayoutView="100" zoomScalePageLayoutView="0" workbookViewId="0" topLeftCell="B1">
      <selection activeCell="N1" sqref="N1:N16384"/>
    </sheetView>
  </sheetViews>
  <sheetFormatPr defaultColWidth="9.00390625" defaultRowHeight="12.75"/>
  <cols>
    <col min="1" max="1" width="9.75390625" style="2" customWidth="1"/>
    <col min="2" max="2" width="12.75390625" style="0" customWidth="1"/>
    <col min="3" max="3" width="13.875" style="0" bestFit="1" customWidth="1"/>
    <col min="7" max="7" width="9.125" style="3" customWidth="1"/>
    <col min="13" max="13" width="9.125" style="0" customWidth="1"/>
    <col min="14" max="14" width="5.00390625" style="0" hidden="1" customWidth="1"/>
    <col min="15" max="15" width="6.75390625" style="0" customWidth="1"/>
  </cols>
  <sheetData>
    <row r="2" spans="1:11" ht="12.75" customHeight="1">
      <c r="A2" t="s">
        <v>163</v>
      </c>
      <c r="B2" s="43"/>
      <c r="C2" s="43"/>
      <c r="D2" s="43"/>
      <c r="E2" s="43"/>
      <c r="F2" s="43"/>
      <c r="G2" s="43"/>
      <c r="H2" s="46"/>
      <c r="I2" s="46"/>
      <c r="J2" s="46"/>
      <c r="K2" s="46"/>
    </row>
    <row r="3" spans="1:9" ht="12.75">
      <c r="A3" s="47" t="s">
        <v>170</v>
      </c>
      <c r="B3" s="47" t="s">
        <v>169</v>
      </c>
      <c r="C3" s="47" t="s">
        <v>8</v>
      </c>
      <c r="D3" s="47"/>
      <c r="E3" s="5"/>
      <c r="F3" s="47"/>
      <c r="G3" s="47"/>
      <c r="H3" s="47"/>
      <c r="I3" s="47"/>
    </row>
    <row r="4" spans="1:9" ht="12.75">
      <c r="A4" s="47"/>
      <c r="B4" s="47"/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</row>
    <row r="5" spans="1:9" ht="12.75">
      <c r="A5" s="48">
        <v>0</v>
      </c>
      <c r="B5" t="s">
        <v>63</v>
      </c>
      <c r="F5" s="49">
        <f>145*$N$7</f>
        <v>4495</v>
      </c>
      <c r="G5" s="49">
        <f>175*$N$7</f>
        <v>5425</v>
      </c>
      <c r="H5" s="49">
        <f>210*$N$7</f>
        <v>6510</v>
      </c>
      <c r="I5" s="20"/>
    </row>
    <row r="6" spans="1:9" ht="12.75">
      <c r="A6" s="48"/>
      <c r="B6" s="6" t="s">
        <v>16</v>
      </c>
      <c r="C6" s="6"/>
      <c r="D6" s="6"/>
      <c r="E6" s="6"/>
      <c r="F6" s="49"/>
      <c r="G6" s="49"/>
      <c r="H6" s="49"/>
      <c r="I6" s="21"/>
    </row>
    <row r="7" spans="1:14" ht="12.75">
      <c r="A7" s="48"/>
      <c r="B7" t="s">
        <v>20</v>
      </c>
      <c r="F7" s="49"/>
      <c r="G7" s="49"/>
      <c r="H7" s="49"/>
      <c r="I7" s="22">
        <f>260*$N$7</f>
        <v>8060</v>
      </c>
      <c r="N7">
        <v>31</v>
      </c>
    </row>
    <row r="8" spans="1:9" ht="13.5" customHeight="1">
      <c r="A8" s="48"/>
      <c r="B8" s="6" t="s">
        <v>64</v>
      </c>
      <c r="C8" s="6"/>
      <c r="D8" s="6"/>
      <c r="E8" s="6"/>
      <c r="F8" s="49"/>
      <c r="G8" s="49"/>
      <c r="H8" s="49"/>
      <c r="I8" s="23"/>
    </row>
    <row r="9" spans="1:9" ht="12.75">
      <c r="A9" s="48"/>
      <c r="B9" t="s">
        <v>23</v>
      </c>
      <c r="F9" s="49"/>
      <c r="G9" s="49"/>
      <c r="H9" s="49"/>
      <c r="I9" s="20"/>
    </row>
    <row r="10" spans="1:9" ht="12.75">
      <c r="A10" s="48"/>
      <c r="B10" s="6" t="s">
        <v>25</v>
      </c>
      <c r="C10" s="6"/>
      <c r="D10" s="6"/>
      <c r="E10" s="6"/>
      <c r="F10" s="49"/>
      <c r="G10" s="49"/>
      <c r="H10" s="49"/>
      <c r="I10" s="23"/>
    </row>
    <row r="11" spans="1:9" ht="12.75">
      <c r="A11" s="48"/>
      <c r="B11" t="s">
        <v>17</v>
      </c>
      <c r="F11" s="49"/>
      <c r="G11" s="49"/>
      <c r="H11" s="49"/>
      <c r="I11" s="22">
        <f>260*$N$7</f>
        <v>8060</v>
      </c>
    </row>
    <row r="12" spans="1:9" ht="12.75">
      <c r="A12" s="48"/>
      <c r="B12" s="6" t="s">
        <v>18</v>
      </c>
      <c r="C12" s="6"/>
      <c r="D12" s="6"/>
      <c r="E12" s="6"/>
      <c r="F12" s="49"/>
      <c r="G12" s="49"/>
      <c r="H12" s="49"/>
      <c r="I12" s="21"/>
    </row>
    <row r="13" spans="1:9" ht="12.75">
      <c r="A13" s="45" t="s">
        <v>19</v>
      </c>
      <c r="B13" t="s">
        <v>65</v>
      </c>
      <c r="F13" s="50">
        <f>180*$N$7</f>
        <v>5580</v>
      </c>
      <c r="G13" s="50">
        <f>205*$N$7</f>
        <v>6355</v>
      </c>
      <c r="H13" s="50">
        <f>232*$N$7</f>
        <v>7192</v>
      </c>
      <c r="I13" s="22"/>
    </row>
    <row r="14" spans="1:9" ht="12.75">
      <c r="A14" s="45"/>
      <c r="B14" s="6" t="s">
        <v>21</v>
      </c>
      <c r="C14" s="6"/>
      <c r="D14" s="6"/>
      <c r="E14" s="6"/>
      <c r="F14" s="50"/>
      <c r="G14" s="50"/>
      <c r="H14" s="50"/>
      <c r="I14" s="23"/>
    </row>
    <row r="15" spans="1:9" ht="12.75">
      <c r="A15" s="45"/>
      <c r="B15" t="s">
        <v>22</v>
      </c>
      <c r="F15" s="50"/>
      <c r="G15" s="50"/>
      <c r="H15" s="50"/>
      <c r="I15" s="22"/>
    </row>
    <row r="16" spans="1:9" ht="12.75">
      <c r="A16" s="45"/>
      <c r="B16" s="6" t="s">
        <v>24</v>
      </c>
      <c r="C16" s="6"/>
      <c r="D16" s="6"/>
      <c r="E16" s="6"/>
      <c r="F16" s="50"/>
      <c r="G16" s="50"/>
      <c r="H16" s="50"/>
      <c r="I16" s="23"/>
    </row>
    <row r="17" spans="1:9" ht="12.75">
      <c r="A17" s="45"/>
      <c r="B17" t="s">
        <v>26</v>
      </c>
      <c r="F17" s="50"/>
      <c r="G17" s="50"/>
      <c r="H17" s="50"/>
      <c r="I17" s="22"/>
    </row>
    <row r="18" spans="1:9" ht="12.75">
      <c r="A18" s="45"/>
      <c r="B18" s="6" t="s">
        <v>27</v>
      </c>
      <c r="C18" s="6"/>
      <c r="D18" s="6"/>
      <c r="E18" s="6"/>
      <c r="F18" s="50"/>
      <c r="G18" s="50"/>
      <c r="H18" s="50"/>
      <c r="I18" s="23"/>
    </row>
    <row r="19" spans="1:9" ht="12.75">
      <c r="A19" s="45"/>
      <c r="B19" t="s">
        <v>28</v>
      </c>
      <c r="F19" s="50"/>
      <c r="G19" s="50"/>
      <c r="H19" s="50"/>
      <c r="I19" s="22">
        <f>280*$N$7</f>
        <v>8680</v>
      </c>
    </row>
    <row r="20" spans="1:9" ht="12.75">
      <c r="A20" s="45"/>
      <c r="B20" s="6" t="s">
        <v>40</v>
      </c>
      <c r="C20" s="6"/>
      <c r="D20" s="6"/>
      <c r="E20" s="6"/>
      <c r="F20" s="50"/>
      <c r="G20" s="50"/>
      <c r="H20" s="50"/>
      <c r="I20" s="23"/>
    </row>
    <row r="21" spans="1:9" ht="12.75">
      <c r="A21" s="48" t="s">
        <v>29</v>
      </c>
      <c r="B21" t="s">
        <v>30</v>
      </c>
      <c r="F21" s="49">
        <f>199*$N$7</f>
        <v>6169</v>
      </c>
      <c r="G21" s="49">
        <f>237*$N$7</f>
        <v>7347</v>
      </c>
      <c r="H21" s="49">
        <f>272*$N$7</f>
        <v>8432</v>
      </c>
      <c r="I21" s="22">
        <f>315*$N$7</f>
        <v>9765</v>
      </c>
    </row>
    <row r="22" spans="1:9" ht="12.75">
      <c r="A22" s="48"/>
      <c r="B22" s="6" t="s">
        <v>31</v>
      </c>
      <c r="C22" s="6"/>
      <c r="D22" s="6"/>
      <c r="E22" s="6"/>
      <c r="F22" s="49"/>
      <c r="G22" s="49"/>
      <c r="H22" s="49"/>
      <c r="I22" s="23"/>
    </row>
    <row r="23" spans="1:9" ht="12.75">
      <c r="A23" s="48"/>
      <c r="B23" t="s">
        <v>50</v>
      </c>
      <c r="F23" s="49"/>
      <c r="G23" s="49"/>
      <c r="H23" s="49"/>
      <c r="I23" s="22"/>
    </row>
    <row r="24" spans="1:9" ht="12.75">
      <c r="A24" s="48"/>
      <c r="B24" s="6" t="s">
        <v>32</v>
      </c>
      <c r="C24" s="6"/>
      <c r="D24" s="6"/>
      <c r="E24" s="6"/>
      <c r="F24" s="49"/>
      <c r="G24" s="49"/>
      <c r="H24" s="49"/>
      <c r="I24" s="23"/>
    </row>
    <row r="25" spans="1:9" ht="12.75">
      <c r="A25" s="48"/>
      <c r="B25" t="s">
        <v>66</v>
      </c>
      <c r="F25" s="49"/>
      <c r="G25" s="49"/>
      <c r="H25" s="49"/>
      <c r="I25" s="22"/>
    </row>
    <row r="26" spans="1:9" ht="12.75">
      <c r="A26" s="48"/>
      <c r="B26" s="6" t="s">
        <v>33</v>
      </c>
      <c r="C26" s="6"/>
      <c r="D26" s="6"/>
      <c r="E26" s="6"/>
      <c r="F26" s="49"/>
      <c r="G26" s="49"/>
      <c r="H26" s="49"/>
      <c r="I26" s="23"/>
    </row>
    <row r="27" spans="1:9" ht="12.75">
      <c r="A27" s="48"/>
      <c r="B27" t="s">
        <v>34</v>
      </c>
      <c r="F27" s="49"/>
      <c r="G27" s="49"/>
      <c r="H27" s="49"/>
      <c r="I27" s="22"/>
    </row>
    <row r="28" spans="1:9" ht="12.75">
      <c r="A28" s="48"/>
      <c r="B28" s="6" t="s">
        <v>35</v>
      </c>
      <c r="C28" s="6"/>
      <c r="D28" s="6"/>
      <c r="E28" s="6"/>
      <c r="F28" s="49"/>
      <c r="G28" s="49"/>
      <c r="H28" s="49"/>
      <c r="I28" s="23"/>
    </row>
    <row r="29" spans="1:9" ht="12.75">
      <c r="A29" s="48"/>
      <c r="B29" t="s">
        <v>67</v>
      </c>
      <c r="F29" s="49"/>
      <c r="G29" s="49"/>
      <c r="H29" s="49"/>
      <c r="I29" s="22"/>
    </row>
    <row r="30" spans="1:9" ht="12.75">
      <c r="A30" s="48"/>
      <c r="B30" s="6" t="s">
        <v>68</v>
      </c>
      <c r="C30" s="6"/>
      <c r="D30" s="6"/>
      <c r="E30" s="6"/>
      <c r="F30" s="49"/>
      <c r="G30" s="49"/>
      <c r="H30" s="49"/>
      <c r="I30" s="23"/>
    </row>
    <row r="31" spans="1:9" ht="12.75">
      <c r="A31" s="48"/>
      <c r="B31" t="s">
        <v>36</v>
      </c>
      <c r="F31" s="49"/>
      <c r="G31" s="49"/>
      <c r="H31" s="49"/>
      <c r="I31" s="22"/>
    </row>
    <row r="32" spans="1:9" ht="12.75">
      <c r="A32" s="48"/>
      <c r="B32" s="6" t="s">
        <v>37</v>
      </c>
      <c r="C32" s="6"/>
      <c r="D32" s="6"/>
      <c r="E32" s="6"/>
      <c r="F32" s="49"/>
      <c r="G32" s="49"/>
      <c r="H32" s="49"/>
      <c r="I32" s="23"/>
    </row>
    <row r="33" spans="1:9" ht="12.75">
      <c r="A33" s="48"/>
      <c r="B33" t="s">
        <v>38</v>
      </c>
      <c r="F33" s="49"/>
      <c r="G33" s="49"/>
      <c r="H33" s="49"/>
      <c r="I33" s="22"/>
    </row>
    <row r="34" spans="1:9" ht="12.75">
      <c r="A34" s="48"/>
      <c r="B34" s="6" t="s">
        <v>39</v>
      </c>
      <c r="C34" s="6"/>
      <c r="D34" s="6"/>
      <c r="E34" s="6"/>
      <c r="F34" s="49"/>
      <c r="G34" s="49"/>
      <c r="H34" s="49"/>
      <c r="I34" s="23">
        <f>315*$N$7</f>
        <v>9765</v>
      </c>
    </row>
    <row r="35" spans="1:9" ht="12.75">
      <c r="A35" s="48"/>
      <c r="B35" t="s">
        <v>69</v>
      </c>
      <c r="F35" s="49"/>
      <c r="G35" s="49"/>
      <c r="H35" s="49"/>
      <c r="I35" s="22"/>
    </row>
    <row r="36" spans="1:9" ht="12.75">
      <c r="A36" s="48"/>
      <c r="B36" s="6" t="s">
        <v>41</v>
      </c>
      <c r="C36" s="6"/>
      <c r="D36" s="6"/>
      <c r="E36" s="6"/>
      <c r="F36" s="49"/>
      <c r="G36" s="49"/>
      <c r="H36" s="49"/>
      <c r="I36" s="23">
        <f>315*$N$7</f>
        <v>9765</v>
      </c>
    </row>
    <row r="37" spans="1:9" ht="12.75">
      <c r="A37" s="48"/>
      <c r="B37" t="s">
        <v>70</v>
      </c>
      <c r="F37" s="49"/>
      <c r="G37" s="49"/>
      <c r="H37" s="49"/>
      <c r="I37" s="22"/>
    </row>
    <row r="38" spans="1:9" ht="12.75">
      <c r="A38" s="48"/>
      <c r="B38" s="6" t="s">
        <v>42</v>
      </c>
      <c r="C38" s="6"/>
      <c r="D38" s="6"/>
      <c r="E38" s="6"/>
      <c r="F38" s="49"/>
      <c r="G38" s="49"/>
      <c r="H38" s="49"/>
      <c r="I38" s="23"/>
    </row>
    <row r="39" spans="1:9" ht="12.75">
      <c r="A39" s="48"/>
      <c r="B39" t="s">
        <v>43</v>
      </c>
      <c r="F39" s="49"/>
      <c r="G39" s="49"/>
      <c r="H39" s="49"/>
      <c r="I39" s="22"/>
    </row>
    <row r="40" spans="1:9" ht="12.75">
      <c r="A40" s="45" t="s">
        <v>44</v>
      </c>
      <c r="B40" s="6" t="s">
        <v>45</v>
      </c>
      <c r="C40" s="6"/>
      <c r="D40" s="6"/>
      <c r="E40" s="6"/>
      <c r="F40" s="50">
        <f>230*$N$7</f>
        <v>7130</v>
      </c>
      <c r="G40" s="50">
        <f>275*$N$7</f>
        <v>8525</v>
      </c>
      <c r="H40" s="50">
        <f>315*$N$7</f>
        <v>9765</v>
      </c>
      <c r="I40" s="23"/>
    </row>
    <row r="41" spans="1:9" ht="12.75">
      <c r="A41" s="45"/>
      <c r="B41" t="s">
        <v>71</v>
      </c>
      <c r="F41" s="50"/>
      <c r="G41" s="50"/>
      <c r="H41" s="50"/>
      <c r="I41" s="22"/>
    </row>
    <row r="42" spans="1:9" ht="12.75">
      <c r="A42" s="45"/>
      <c r="B42" s="6" t="s">
        <v>46</v>
      </c>
      <c r="C42" s="6"/>
      <c r="D42" s="6"/>
      <c r="E42" s="6"/>
      <c r="F42" s="50"/>
      <c r="G42" s="50"/>
      <c r="H42" s="50"/>
      <c r="I42" s="23"/>
    </row>
    <row r="43" spans="1:9" ht="12.75">
      <c r="A43" s="45"/>
      <c r="B43" t="s">
        <v>47</v>
      </c>
      <c r="F43" s="50"/>
      <c r="G43" s="50"/>
      <c r="H43" s="50"/>
      <c r="I43" s="22"/>
    </row>
    <row r="44" spans="1:9" ht="12.75">
      <c r="A44" s="45"/>
      <c r="B44" s="6" t="s">
        <v>72</v>
      </c>
      <c r="C44" s="6"/>
      <c r="D44" s="6"/>
      <c r="E44" s="6"/>
      <c r="F44" s="50"/>
      <c r="G44" s="50"/>
      <c r="H44" s="50"/>
      <c r="I44" s="23"/>
    </row>
    <row r="45" spans="1:9" ht="12.75">
      <c r="A45" s="45"/>
      <c r="B45" t="s">
        <v>73</v>
      </c>
      <c r="F45" s="50"/>
      <c r="G45" s="50"/>
      <c r="H45" s="50"/>
      <c r="I45" s="22"/>
    </row>
    <row r="46" spans="1:9" ht="12.75">
      <c r="A46" s="45"/>
      <c r="B46" s="6" t="s">
        <v>48</v>
      </c>
      <c r="C46" s="6"/>
      <c r="D46" s="6"/>
      <c r="E46" s="6"/>
      <c r="F46" s="50"/>
      <c r="G46" s="50"/>
      <c r="H46" s="50"/>
      <c r="I46" s="23"/>
    </row>
    <row r="47" spans="1:9" ht="12.75">
      <c r="A47" s="45"/>
      <c r="B47" t="s">
        <v>49</v>
      </c>
      <c r="F47" s="50"/>
      <c r="G47" s="50"/>
      <c r="H47" s="50"/>
      <c r="I47" s="22"/>
    </row>
    <row r="48" spans="1:9" ht="12.75">
      <c r="A48" s="45"/>
      <c r="B48" s="6" t="s">
        <v>74</v>
      </c>
      <c r="C48" s="6"/>
      <c r="D48" s="6"/>
      <c r="E48" s="6"/>
      <c r="F48" s="50"/>
      <c r="G48" s="50"/>
      <c r="H48" s="50"/>
      <c r="I48" s="23"/>
    </row>
    <row r="49" spans="1:9" ht="12.75">
      <c r="A49" s="45"/>
      <c r="B49" t="s">
        <v>51</v>
      </c>
      <c r="F49" s="50"/>
      <c r="G49" s="50"/>
      <c r="H49" s="50"/>
      <c r="I49" s="22"/>
    </row>
    <row r="50" spans="1:9" ht="12.75">
      <c r="A50" s="45"/>
      <c r="B50" s="6" t="s">
        <v>60</v>
      </c>
      <c r="C50" s="6"/>
      <c r="D50" s="6"/>
      <c r="E50" s="6"/>
      <c r="F50" s="50"/>
      <c r="G50" s="50"/>
      <c r="H50" s="50"/>
      <c r="I50" s="23"/>
    </row>
    <row r="51" spans="1:9" ht="12.75">
      <c r="A51" s="45"/>
      <c r="B51" t="s">
        <v>52</v>
      </c>
      <c r="F51" s="50"/>
      <c r="G51" s="50"/>
      <c r="H51" s="50"/>
      <c r="I51" s="22"/>
    </row>
    <row r="52" spans="1:9" ht="12.75">
      <c r="A52" s="45"/>
      <c r="B52" s="6" t="s">
        <v>75</v>
      </c>
      <c r="C52" s="6"/>
      <c r="D52" s="6"/>
      <c r="E52" s="6"/>
      <c r="F52" s="50"/>
      <c r="G52" s="50"/>
      <c r="H52" s="50"/>
      <c r="I52" s="23"/>
    </row>
    <row r="53" spans="1:9" ht="12.75">
      <c r="A53" s="45"/>
      <c r="B53" t="s">
        <v>76</v>
      </c>
      <c r="F53" s="50"/>
      <c r="G53" s="50"/>
      <c r="H53" s="50"/>
      <c r="I53" s="22"/>
    </row>
    <row r="54" spans="1:9" ht="12.75">
      <c r="A54" s="45"/>
      <c r="B54" s="6" t="s">
        <v>77</v>
      </c>
      <c r="C54" s="6"/>
      <c r="D54" s="6"/>
      <c r="E54" s="6"/>
      <c r="F54" s="50"/>
      <c r="G54" s="50"/>
      <c r="H54" s="50"/>
      <c r="I54" s="23"/>
    </row>
    <row r="55" spans="1:9" ht="12.75">
      <c r="A55" s="45"/>
      <c r="B55" t="s">
        <v>53</v>
      </c>
      <c r="F55" s="50"/>
      <c r="G55" s="50"/>
      <c r="H55" s="50"/>
      <c r="I55" s="22"/>
    </row>
    <row r="56" spans="1:9" ht="12.75">
      <c r="A56" s="45"/>
      <c r="B56" s="6" t="s">
        <v>61</v>
      </c>
      <c r="C56" s="6"/>
      <c r="D56" s="6"/>
      <c r="E56" s="6"/>
      <c r="F56" s="50"/>
      <c r="G56" s="50"/>
      <c r="H56" s="50"/>
      <c r="I56" s="23"/>
    </row>
    <row r="57" spans="1:9" ht="12.75">
      <c r="A57" s="45"/>
      <c r="B57" t="s">
        <v>54</v>
      </c>
      <c r="F57" s="50"/>
      <c r="G57" s="50"/>
      <c r="H57" s="50"/>
      <c r="I57" s="22">
        <f>355*$N$7</f>
        <v>11005</v>
      </c>
    </row>
    <row r="58" spans="1:9" ht="12.75">
      <c r="A58" s="48" t="s">
        <v>55</v>
      </c>
      <c r="B58" t="s">
        <v>56</v>
      </c>
      <c r="F58" s="49">
        <f>275*$N$7</f>
        <v>8525</v>
      </c>
      <c r="G58" s="49">
        <f>325*$N$7</f>
        <v>10075</v>
      </c>
      <c r="H58" s="49">
        <f>375*$N$7</f>
        <v>11625</v>
      </c>
      <c r="I58" s="22"/>
    </row>
    <row r="59" spans="1:9" ht="12.75">
      <c r="A59" s="48"/>
      <c r="B59" s="6" t="s">
        <v>78</v>
      </c>
      <c r="C59" s="6"/>
      <c r="D59" s="6"/>
      <c r="E59" s="6"/>
      <c r="F59" s="49"/>
      <c r="G59" s="49"/>
      <c r="H59" s="49"/>
      <c r="I59" s="23"/>
    </row>
    <row r="60" spans="1:9" ht="12.75">
      <c r="A60" s="48"/>
      <c r="B60" t="s">
        <v>79</v>
      </c>
      <c r="F60" s="49"/>
      <c r="G60" s="49"/>
      <c r="H60" s="49"/>
      <c r="I60" s="22"/>
    </row>
    <row r="61" spans="1:9" ht="12.75">
      <c r="A61" s="48"/>
      <c r="B61" s="6" t="s">
        <v>57</v>
      </c>
      <c r="C61" s="6"/>
      <c r="D61" s="6"/>
      <c r="E61" s="6"/>
      <c r="F61" s="49"/>
      <c r="G61" s="49"/>
      <c r="H61" s="49"/>
      <c r="I61" s="23">
        <f>425*$N$7</f>
        <v>13175</v>
      </c>
    </row>
    <row r="62" spans="1:9" ht="12.75">
      <c r="A62" s="48"/>
      <c r="B62" t="s">
        <v>80</v>
      </c>
      <c r="F62" s="49"/>
      <c r="G62" s="49"/>
      <c r="H62" s="49"/>
      <c r="I62" s="22"/>
    </row>
    <row r="63" spans="1:9" ht="12.75">
      <c r="A63" s="48"/>
      <c r="B63" s="6" t="s">
        <v>62</v>
      </c>
      <c r="C63" s="6"/>
      <c r="D63" s="6"/>
      <c r="E63" s="6"/>
      <c r="F63" s="49"/>
      <c r="G63" s="49"/>
      <c r="H63" s="49"/>
      <c r="I63" s="23"/>
    </row>
    <row r="64" spans="1:9" ht="12.75">
      <c r="A64" s="48"/>
      <c r="B64" t="s">
        <v>81</v>
      </c>
      <c r="F64" s="49"/>
      <c r="G64" s="49"/>
      <c r="H64" s="49"/>
      <c r="I64" s="22"/>
    </row>
    <row r="65" spans="1:9" ht="12.75">
      <c r="A65" s="48"/>
      <c r="B65" s="6" t="s">
        <v>58</v>
      </c>
      <c r="C65" s="6"/>
      <c r="D65" s="6"/>
      <c r="E65" s="6"/>
      <c r="F65" s="49"/>
      <c r="G65" s="49"/>
      <c r="H65" s="49"/>
      <c r="I65" s="23"/>
    </row>
    <row r="66" spans="1:9" ht="12.75">
      <c r="A66" s="48"/>
      <c r="B66" t="s">
        <v>82</v>
      </c>
      <c r="F66" s="49"/>
      <c r="G66" s="49"/>
      <c r="H66" s="49"/>
      <c r="I66" s="22"/>
    </row>
    <row r="67" spans="1:9" ht="12.75">
      <c r="A67" s="7"/>
      <c r="F67" s="30"/>
      <c r="G67" s="30"/>
      <c r="H67" s="30"/>
      <c r="I67" s="22"/>
    </row>
    <row r="68" spans="1:9" ht="15.75">
      <c r="A68" s="26" t="s">
        <v>94</v>
      </c>
      <c r="B68" s="27"/>
      <c r="C68" s="27"/>
      <c r="D68" s="27"/>
      <c r="E68" s="27"/>
      <c r="F68" s="28"/>
      <c r="G68" s="27"/>
      <c r="H68" s="27"/>
      <c r="I68" s="27"/>
    </row>
    <row r="69" spans="1:9" ht="15.75">
      <c r="A69" s="26"/>
      <c r="B69" s="27"/>
      <c r="C69" s="27"/>
      <c r="D69" s="27"/>
      <c r="E69" s="27"/>
      <c r="F69" s="28"/>
      <c r="G69" s="27"/>
      <c r="H69" s="27"/>
      <c r="I69" s="27"/>
    </row>
    <row r="70" spans="1:9" ht="15">
      <c r="A70" s="27" t="s">
        <v>164</v>
      </c>
      <c r="B70" s="27" t="s">
        <v>165</v>
      </c>
      <c r="C70" s="27" t="s">
        <v>59</v>
      </c>
      <c r="D70" s="27" t="s">
        <v>95</v>
      </c>
      <c r="E70" s="27"/>
      <c r="F70" s="28"/>
      <c r="G70" s="27"/>
      <c r="H70" s="27"/>
      <c r="I70" s="27"/>
    </row>
    <row r="71" spans="1:9" ht="15.75">
      <c r="A71" s="26"/>
      <c r="B71" s="27" t="s">
        <v>166</v>
      </c>
      <c r="C71" s="27"/>
      <c r="D71" s="27"/>
      <c r="E71" s="27"/>
      <c r="F71" s="28"/>
      <c r="G71" s="27"/>
      <c r="H71" s="27"/>
      <c r="I71" s="27"/>
    </row>
    <row r="72" spans="1:9" ht="15.75">
      <c r="A72" s="26"/>
      <c r="I72" s="27"/>
    </row>
    <row r="73" spans="1:9" ht="12.75" customHeight="1">
      <c r="A73" s="44" t="s">
        <v>167</v>
      </c>
      <c r="B73" s="44"/>
      <c r="C73" s="44"/>
      <c r="D73" s="44"/>
      <c r="E73" s="44"/>
      <c r="F73" s="44"/>
      <c r="G73" s="44"/>
      <c r="H73" s="27"/>
      <c r="I73" s="27"/>
    </row>
    <row r="74" spans="1:9" ht="29.25" customHeight="1">
      <c r="A74" s="44" t="s">
        <v>168</v>
      </c>
      <c r="B74" s="44"/>
      <c r="C74" s="44"/>
      <c r="D74" s="44"/>
      <c r="E74" s="44"/>
      <c r="F74" s="44"/>
      <c r="G74" s="44"/>
      <c r="H74" s="44"/>
      <c r="I74" s="44"/>
    </row>
  </sheetData>
  <sheetProtection/>
  <mergeCells count="27">
    <mergeCell ref="A40:A57"/>
    <mergeCell ref="F40:F57"/>
    <mergeCell ref="G40:G57"/>
    <mergeCell ref="H40:H57"/>
    <mergeCell ref="A58:A66"/>
    <mergeCell ref="F58:F66"/>
    <mergeCell ref="G58:G66"/>
    <mergeCell ref="H58:H66"/>
    <mergeCell ref="G5:G12"/>
    <mergeCell ref="H5:H12"/>
    <mergeCell ref="F13:F20"/>
    <mergeCell ref="G13:G20"/>
    <mergeCell ref="H13:H20"/>
    <mergeCell ref="A21:A39"/>
    <mergeCell ref="F21:F39"/>
    <mergeCell ref="G21:G39"/>
    <mergeCell ref="H21:H39"/>
    <mergeCell ref="A73:G73"/>
    <mergeCell ref="A74:I74"/>
    <mergeCell ref="A13:A20"/>
    <mergeCell ref="H2:K2"/>
    <mergeCell ref="A3:A4"/>
    <mergeCell ref="B3:B4"/>
    <mergeCell ref="C3:D3"/>
    <mergeCell ref="F3:I3"/>
    <mergeCell ref="A5:A12"/>
    <mergeCell ref="F5:F12"/>
  </mergeCells>
  <printOptions/>
  <pageMargins left="0.15748031496062992" right="0.15748031496062992" top="0.5118110236220472" bottom="0.4724409448818898" header="0.5118110236220472" footer="0.5118110236220472"/>
  <pageSetup horizontalDpi="600" verticalDpi="600" orientation="portrait" paperSize="9" scale="80" r:id="rId3"/>
  <headerFooter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view="pageLayout" zoomScaleSheetLayoutView="100" workbookViewId="0" topLeftCell="A40">
      <selection activeCell="M57" sqref="M57"/>
    </sheetView>
  </sheetViews>
  <sheetFormatPr defaultColWidth="9.00390625" defaultRowHeight="12.75"/>
  <cols>
    <col min="1" max="1" width="10.00390625" style="0" customWidth="1"/>
    <col min="2" max="2" width="13.25390625" style="0" customWidth="1"/>
  </cols>
  <sheetData>
    <row r="1" spans="1:7" ht="12.75">
      <c r="A1" s="2"/>
      <c r="G1" s="3"/>
    </row>
    <row r="2" spans="1:10" ht="13.5" customHeight="1">
      <c r="A2" s="8" t="s">
        <v>163</v>
      </c>
      <c r="B2" s="8"/>
      <c r="C2" s="8"/>
      <c r="D2" s="8"/>
      <c r="E2" s="4"/>
      <c r="F2" s="4"/>
      <c r="G2" s="46"/>
      <c r="H2" s="46"/>
      <c r="I2" s="46"/>
      <c r="J2" s="46"/>
    </row>
    <row r="3" spans="1:7" ht="12.75" customHeight="1">
      <c r="A3" s="47" t="s">
        <v>170</v>
      </c>
      <c r="B3" s="47" t="s">
        <v>169</v>
      </c>
      <c r="C3" s="47" t="s">
        <v>8</v>
      </c>
      <c r="D3" s="47"/>
      <c r="E3" s="5"/>
      <c r="F3" s="47" t="s">
        <v>96</v>
      </c>
      <c r="G3" s="47"/>
    </row>
    <row r="4" spans="1:7" ht="12.75">
      <c r="A4" s="47"/>
      <c r="B4" s="47"/>
      <c r="C4" s="5" t="s">
        <v>9</v>
      </c>
      <c r="D4" s="5" t="s">
        <v>10</v>
      </c>
      <c r="E4" s="5" t="s">
        <v>11</v>
      </c>
      <c r="F4" s="47"/>
      <c r="G4" s="47"/>
    </row>
    <row r="5" spans="1:7" ht="12.75" customHeight="1">
      <c r="A5" s="16">
        <v>0</v>
      </c>
      <c r="B5" s="17" t="s">
        <v>17</v>
      </c>
      <c r="C5" s="17"/>
      <c r="D5" s="17"/>
      <c r="E5" s="17"/>
      <c r="F5" s="57">
        <f>64.19*Прайс!$N$7</f>
        <v>1989.8899999999999</v>
      </c>
      <c r="G5" s="58"/>
    </row>
    <row r="6" spans="1:7" ht="12.75" customHeight="1">
      <c r="A6" s="51" t="s">
        <v>19</v>
      </c>
      <c r="B6" s="25" t="s">
        <v>83</v>
      </c>
      <c r="C6" s="24"/>
      <c r="D6" s="24"/>
      <c r="E6" s="24"/>
      <c r="F6" s="59">
        <f>80.24*Прайс!$N$7</f>
        <v>2487.44</v>
      </c>
      <c r="G6" s="60"/>
    </row>
    <row r="7" spans="1:7" ht="12.75" customHeight="1">
      <c r="A7" s="52"/>
      <c r="B7" s="8" t="s">
        <v>21</v>
      </c>
      <c r="C7" s="8"/>
      <c r="D7" s="8"/>
      <c r="E7" s="8"/>
      <c r="F7" s="61"/>
      <c r="G7" s="62"/>
    </row>
    <row r="8" spans="1:7" ht="12.75" customHeight="1">
      <c r="A8" s="52"/>
      <c r="B8" s="11" t="s">
        <v>26</v>
      </c>
      <c r="C8" s="5"/>
      <c r="D8" s="5"/>
      <c r="E8" s="5"/>
      <c r="F8" s="61"/>
      <c r="G8" s="62"/>
    </row>
    <row r="9" spans="1:7" ht="12.75" customHeight="1">
      <c r="A9" s="52"/>
      <c r="B9" s="8" t="s">
        <v>27</v>
      </c>
      <c r="C9" s="8"/>
      <c r="D9" s="8"/>
      <c r="E9" s="8"/>
      <c r="F9" s="61"/>
      <c r="G9" s="62"/>
    </row>
    <row r="10" spans="1:7" ht="12.75" customHeight="1">
      <c r="A10" s="56"/>
      <c r="B10" s="14" t="s">
        <v>28</v>
      </c>
      <c r="C10" s="15"/>
      <c r="D10" s="15"/>
      <c r="E10" s="15"/>
      <c r="F10" s="63"/>
      <c r="G10" s="64"/>
    </row>
    <row r="11" spans="1:7" ht="12.75" customHeight="1">
      <c r="A11" s="54" t="s">
        <v>29</v>
      </c>
      <c r="B11" s="9" t="s">
        <v>32</v>
      </c>
      <c r="C11" s="8"/>
      <c r="D11" s="8"/>
      <c r="E11" s="8"/>
      <c r="F11" s="65">
        <f>93.36*Прайс!$N$7</f>
        <v>2894.16</v>
      </c>
      <c r="G11" s="66"/>
    </row>
    <row r="12" spans="1:7" ht="12.75" customHeight="1">
      <c r="A12" s="54"/>
      <c r="B12" s="11" t="s">
        <v>84</v>
      </c>
      <c r="C12" s="5"/>
      <c r="D12" s="5"/>
      <c r="E12" s="5"/>
      <c r="F12" s="67"/>
      <c r="G12" s="68"/>
    </row>
    <row r="13" spans="1:7" ht="12.75" customHeight="1">
      <c r="A13" s="54"/>
      <c r="B13" s="9" t="s">
        <v>85</v>
      </c>
      <c r="C13" s="8"/>
      <c r="D13" s="8"/>
      <c r="E13" s="8"/>
      <c r="F13" s="67"/>
      <c r="G13" s="68"/>
    </row>
    <row r="14" spans="1:7" ht="12.75" customHeight="1">
      <c r="A14" s="54"/>
      <c r="B14" s="11" t="s">
        <v>86</v>
      </c>
      <c r="C14" s="5"/>
      <c r="D14" s="5"/>
      <c r="E14" s="5"/>
      <c r="F14" s="67"/>
      <c r="G14" s="68"/>
    </row>
    <row r="15" spans="1:7" ht="12.75" customHeight="1">
      <c r="A15" s="54"/>
      <c r="B15" s="9" t="s">
        <v>87</v>
      </c>
      <c r="C15" s="8"/>
      <c r="D15" s="8"/>
      <c r="E15" s="8"/>
      <c r="F15" s="67"/>
      <c r="G15" s="68"/>
    </row>
    <row r="16" spans="1:7" ht="12.75" customHeight="1">
      <c r="A16" s="55"/>
      <c r="B16" s="14" t="s">
        <v>41</v>
      </c>
      <c r="C16" s="15"/>
      <c r="D16" s="15"/>
      <c r="E16" s="15"/>
      <c r="F16" s="69"/>
      <c r="G16" s="70"/>
    </row>
    <row r="17" spans="1:7" ht="12.75" customHeight="1">
      <c r="A17" s="51" t="s">
        <v>44</v>
      </c>
      <c r="B17" s="12" t="s">
        <v>45</v>
      </c>
      <c r="C17" s="13"/>
      <c r="D17" s="13"/>
      <c r="E17" s="13"/>
      <c r="F17" s="59">
        <f>108.04*Прайс!$N$7</f>
        <v>3349.2400000000002</v>
      </c>
      <c r="G17" s="60"/>
    </row>
    <row r="18" spans="1:7" ht="12.75" customHeight="1">
      <c r="A18" s="52"/>
      <c r="B18" s="11" t="s">
        <v>88</v>
      </c>
      <c r="C18" s="5"/>
      <c r="D18" s="5"/>
      <c r="E18" s="5"/>
      <c r="F18" s="61"/>
      <c r="G18" s="62"/>
    </row>
    <row r="19" spans="1:7" ht="12.75" customHeight="1">
      <c r="A19" s="52"/>
      <c r="B19" s="9" t="s">
        <v>52</v>
      </c>
      <c r="C19" s="8"/>
      <c r="D19" s="8"/>
      <c r="E19" s="8"/>
      <c r="F19" s="61"/>
      <c r="G19" s="62"/>
    </row>
    <row r="20" spans="1:7" ht="12.75" customHeight="1">
      <c r="A20" s="52"/>
      <c r="B20" s="14" t="s">
        <v>54</v>
      </c>
      <c r="C20" s="15"/>
      <c r="D20" s="15"/>
      <c r="E20" s="15"/>
      <c r="F20" s="61"/>
      <c r="G20" s="62"/>
    </row>
    <row r="21" spans="1:7" ht="12.75" customHeight="1">
      <c r="A21" s="53" t="s">
        <v>55</v>
      </c>
      <c r="B21" s="12" t="s">
        <v>89</v>
      </c>
      <c r="C21" s="13"/>
      <c r="D21" s="13"/>
      <c r="E21" s="13"/>
      <c r="F21" s="65">
        <f>129.61*Прайс!$N$7</f>
        <v>4017.9100000000003</v>
      </c>
      <c r="G21" s="66"/>
    </row>
    <row r="22" spans="1:7" ht="12.75" customHeight="1">
      <c r="A22" s="54"/>
      <c r="B22" s="11" t="s">
        <v>90</v>
      </c>
      <c r="C22" s="5"/>
      <c r="D22" s="5"/>
      <c r="E22" s="5"/>
      <c r="F22" s="67"/>
      <c r="G22" s="68"/>
    </row>
    <row r="23" spans="1:7" ht="12.75" customHeight="1">
      <c r="A23" s="54"/>
      <c r="B23" s="9" t="s">
        <v>91</v>
      </c>
      <c r="C23" s="8"/>
      <c r="D23" s="8"/>
      <c r="E23" s="8"/>
      <c r="F23" s="67"/>
      <c r="G23" s="68"/>
    </row>
    <row r="24" spans="1:7" ht="12.75" customHeight="1">
      <c r="A24" s="54"/>
      <c r="B24" s="11" t="s">
        <v>57</v>
      </c>
      <c r="C24" s="5"/>
      <c r="D24" s="5"/>
      <c r="E24" s="5"/>
      <c r="F24" s="67"/>
      <c r="G24" s="68"/>
    </row>
    <row r="25" spans="1:7" ht="12.75" customHeight="1">
      <c r="A25" s="55"/>
      <c r="B25" s="18" t="s">
        <v>92</v>
      </c>
      <c r="C25" s="19"/>
      <c r="D25" s="19"/>
      <c r="E25" s="19"/>
      <c r="F25" s="69"/>
      <c r="G25" s="70"/>
    </row>
    <row r="26" ht="12.75" customHeight="1"/>
    <row r="27" spans="2:7" ht="18.75">
      <c r="B27" s="10"/>
      <c r="C27" s="10" t="s">
        <v>93</v>
      </c>
      <c r="D27" s="10"/>
      <c r="E27" s="10"/>
      <c r="F27" s="10"/>
      <c r="G27" s="10"/>
    </row>
    <row r="28" spans="1:7" ht="12.75">
      <c r="A28" s="47" t="s">
        <v>170</v>
      </c>
      <c r="B28" s="47" t="s">
        <v>169</v>
      </c>
      <c r="C28" s="47" t="s">
        <v>8</v>
      </c>
      <c r="D28" s="47"/>
      <c r="E28" s="5"/>
      <c r="F28" s="47" t="s">
        <v>96</v>
      </c>
      <c r="G28" s="47"/>
    </row>
    <row r="29" spans="1:7" ht="12.75" customHeight="1">
      <c r="A29" s="47"/>
      <c r="B29" s="47"/>
      <c r="C29" s="5" t="s">
        <v>9</v>
      </c>
      <c r="D29" s="5" t="s">
        <v>10</v>
      </c>
      <c r="E29" s="5" t="s">
        <v>11</v>
      </c>
      <c r="F29" s="47"/>
      <c r="G29" s="47"/>
    </row>
    <row r="30" spans="1:7" ht="12.75" customHeight="1">
      <c r="A30" s="16">
        <v>0</v>
      </c>
      <c r="B30" s="17" t="s">
        <v>17</v>
      </c>
      <c r="C30" s="17"/>
      <c r="D30" s="17"/>
      <c r="E30" s="17"/>
      <c r="F30" s="57">
        <f>125.06*Прайс!$N$7</f>
        <v>3876.86</v>
      </c>
      <c r="G30" s="58"/>
    </row>
    <row r="31" spans="1:7" ht="12.75" customHeight="1">
      <c r="A31" s="51" t="s">
        <v>19</v>
      </c>
      <c r="B31" s="25" t="s">
        <v>83</v>
      </c>
      <c r="C31" s="24"/>
      <c r="D31" s="24"/>
      <c r="E31" s="24"/>
      <c r="F31" s="71">
        <f>156.32*Прайс!$N$7</f>
        <v>4845.92</v>
      </c>
      <c r="G31" s="72"/>
    </row>
    <row r="32" spans="1:7" ht="12.75" customHeight="1">
      <c r="A32" s="52"/>
      <c r="B32" s="8" t="s">
        <v>21</v>
      </c>
      <c r="C32" s="8"/>
      <c r="D32" s="8"/>
      <c r="E32" s="8"/>
      <c r="F32" s="73"/>
      <c r="G32" s="74"/>
    </row>
    <row r="33" spans="1:7" ht="12.75">
      <c r="A33" s="52"/>
      <c r="B33" s="11" t="s">
        <v>26</v>
      </c>
      <c r="C33" s="5"/>
      <c r="D33" s="5"/>
      <c r="E33" s="5"/>
      <c r="F33" s="73"/>
      <c r="G33" s="74"/>
    </row>
    <row r="34" spans="1:7" ht="12.75" customHeight="1">
      <c r="A34" s="52"/>
      <c r="B34" s="8" t="s">
        <v>27</v>
      </c>
      <c r="C34" s="8"/>
      <c r="D34" s="8"/>
      <c r="E34" s="8"/>
      <c r="F34" s="73"/>
      <c r="G34" s="74"/>
    </row>
    <row r="35" spans="1:7" ht="12.75" customHeight="1">
      <c r="A35" s="56"/>
      <c r="B35" s="14" t="s">
        <v>28</v>
      </c>
      <c r="C35" s="15"/>
      <c r="D35" s="15"/>
      <c r="E35" s="15"/>
      <c r="F35" s="75"/>
      <c r="G35" s="76"/>
    </row>
    <row r="36" spans="1:7" ht="12.75" customHeight="1">
      <c r="A36" s="54" t="s">
        <v>29</v>
      </c>
      <c r="B36" s="9" t="s">
        <v>32</v>
      </c>
      <c r="C36" s="8"/>
      <c r="D36" s="8"/>
      <c r="E36" s="8"/>
      <c r="F36" s="65">
        <f>181.89*Прайс!$N$7</f>
        <v>5638.589999999999</v>
      </c>
      <c r="G36" s="66"/>
    </row>
    <row r="37" spans="1:7" ht="12.75" customHeight="1">
      <c r="A37" s="54"/>
      <c r="B37" s="11" t="s">
        <v>84</v>
      </c>
      <c r="C37" s="5"/>
      <c r="D37" s="5"/>
      <c r="E37" s="5"/>
      <c r="F37" s="67"/>
      <c r="G37" s="68"/>
    </row>
    <row r="38" spans="1:7" ht="12.75" customHeight="1">
      <c r="A38" s="54"/>
      <c r="B38" s="9" t="s">
        <v>85</v>
      </c>
      <c r="C38" s="8"/>
      <c r="D38" s="8"/>
      <c r="E38" s="8"/>
      <c r="F38" s="67"/>
      <c r="G38" s="68"/>
    </row>
    <row r="39" spans="1:7" ht="12.75" customHeight="1">
      <c r="A39" s="54"/>
      <c r="B39" s="11" t="s">
        <v>86</v>
      </c>
      <c r="C39" s="5"/>
      <c r="D39" s="5"/>
      <c r="E39" s="5"/>
      <c r="F39" s="67"/>
      <c r="G39" s="68"/>
    </row>
    <row r="40" spans="1:7" ht="12.75">
      <c r="A40" s="54"/>
      <c r="B40" s="9" t="s">
        <v>87</v>
      </c>
      <c r="C40" s="8"/>
      <c r="D40" s="8"/>
      <c r="E40" s="8"/>
      <c r="F40" s="67"/>
      <c r="G40" s="68"/>
    </row>
    <row r="41" spans="1:7" ht="12.75" customHeight="1">
      <c r="A41" s="55" t="s">
        <v>29</v>
      </c>
      <c r="B41" s="14" t="s">
        <v>41</v>
      </c>
      <c r="C41" s="15"/>
      <c r="D41" s="15"/>
      <c r="E41" s="15"/>
      <c r="F41" s="69"/>
      <c r="G41" s="70"/>
    </row>
    <row r="42" spans="1:7" ht="12.75" customHeight="1">
      <c r="A42" s="51" t="s">
        <v>44</v>
      </c>
      <c r="B42" s="12" t="s">
        <v>45</v>
      </c>
      <c r="C42" s="13"/>
      <c r="D42" s="13"/>
      <c r="E42" s="13"/>
      <c r="F42" s="71">
        <f>210.46*Прайс!$N$7</f>
        <v>6524.26</v>
      </c>
      <c r="G42" s="72"/>
    </row>
    <row r="43" spans="1:7" ht="12.75" customHeight="1">
      <c r="A43" s="52"/>
      <c r="B43" s="11" t="s">
        <v>88</v>
      </c>
      <c r="C43" s="5"/>
      <c r="D43" s="5"/>
      <c r="E43" s="5"/>
      <c r="F43" s="73"/>
      <c r="G43" s="74"/>
    </row>
    <row r="44" spans="1:7" ht="12.75" customHeight="1">
      <c r="A44" s="52"/>
      <c r="B44" s="9" t="s">
        <v>52</v>
      </c>
      <c r="C44" s="8"/>
      <c r="D44" s="8"/>
      <c r="E44" s="8"/>
      <c r="F44" s="73"/>
      <c r="G44" s="74"/>
    </row>
    <row r="45" spans="1:7" ht="12.75" customHeight="1">
      <c r="A45" s="52"/>
      <c r="B45" s="14" t="s">
        <v>54</v>
      </c>
      <c r="C45" s="15"/>
      <c r="D45" s="15"/>
      <c r="E45" s="15"/>
      <c r="F45" s="75"/>
      <c r="G45" s="76"/>
    </row>
    <row r="46" spans="1:7" ht="12.75" customHeight="1">
      <c r="A46" s="53" t="s">
        <v>55</v>
      </c>
      <c r="B46" s="12" t="s">
        <v>89</v>
      </c>
      <c r="C46" s="13"/>
      <c r="D46" s="13"/>
      <c r="E46" s="13"/>
      <c r="F46" s="65">
        <f>252.56*Прайс!$N$7</f>
        <v>7829.36</v>
      </c>
      <c r="G46" s="66"/>
    </row>
    <row r="47" spans="1:7" ht="12.75" customHeight="1">
      <c r="A47" s="54"/>
      <c r="B47" s="11" t="s">
        <v>90</v>
      </c>
      <c r="C47" s="5"/>
      <c r="D47" s="5"/>
      <c r="E47" s="5"/>
      <c r="F47" s="67"/>
      <c r="G47" s="68"/>
    </row>
    <row r="48" spans="1:7" ht="12.75" customHeight="1">
      <c r="A48" s="54"/>
      <c r="B48" s="9" t="s">
        <v>91</v>
      </c>
      <c r="C48" s="8"/>
      <c r="D48" s="8"/>
      <c r="E48" s="8"/>
      <c r="F48" s="67"/>
      <c r="G48" s="68"/>
    </row>
    <row r="49" spans="1:7" ht="12.75" customHeight="1">
      <c r="A49" s="54"/>
      <c r="B49" s="11" t="s">
        <v>57</v>
      </c>
      <c r="C49" s="5"/>
      <c r="D49" s="5"/>
      <c r="E49" s="5"/>
      <c r="F49" s="67"/>
      <c r="G49" s="68"/>
    </row>
    <row r="50" spans="1:7" ht="12.75" customHeight="1">
      <c r="A50" s="55"/>
      <c r="B50" s="18" t="s">
        <v>92</v>
      </c>
      <c r="C50" s="19"/>
      <c r="D50" s="19"/>
      <c r="E50" s="19"/>
      <c r="F50" s="69"/>
      <c r="G50" s="70"/>
    </row>
    <row r="51" ht="12.75" customHeight="1"/>
    <row r="52" spans="1:8" ht="15.75">
      <c r="A52" s="26" t="s">
        <v>94</v>
      </c>
      <c r="B52" s="27"/>
      <c r="C52" s="27"/>
      <c r="D52" s="27"/>
      <c r="E52" s="27"/>
      <c r="F52" s="28"/>
      <c r="G52" s="27"/>
      <c r="H52" s="27"/>
    </row>
    <row r="53" spans="1:8" ht="15.75">
      <c r="A53" s="26"/>
      <c r="B53" s="27"/>
      <c r="C53" s="27"/>
      <c r="D53" s="27"/>
      <c r="E53" s="27"/>
      <c r="F53" s="28"/>
      <c r="G53" s="27"/>
      <c r="H53" s="27"/>
    </row>
    <row r="54" spans="1:8" ht="15">
      <c r="A54" s="27" t="s">
        <v>164</v>
      </c>
      <c r="B54" s="27" t="s">
        <v>165</v>
      </c>
      <c r="C54" s="27" t="s">
        <v>59</v>
      </c>
      <c r="D54" s="27" t="s">
        <v>95</v>
      </c>
      <c r="E54" s="27"/>
      <c r="F54" s="28"/>
      <c r="G54" s="27"/>
      <c r="H54" s="27"/>
    </row>
    <row r="55" spans="1:8" ht="15.75">
      <c r="A55" s="26"/>
      <c r="B55" s="27" t="s">
        <v>166</v>
      </c>
      <c r="C55" s="27"/>
      <c r="D55" s="27"/>
      <c r="E55" s="27"/>
      <c r="F55" s="28"/>
      <c r="G55" s="27"/>
      <c r="H55" s="27"/>
    </row>
    <row r="56" spans="1:8" ht="15.75">
      <c r="A56" s="26"/>
      <c r="B56" s="27"/>
      <c r="C56" s="27"/>
      <c r="D56" s="27"/>
      <c r="E56" s="27"/>
      <c r="F56" s="28"/>
      <c r="G56" s="27"/>
      <c r="H56" s="27"/>
    </row>
    <row r="57" spans="1:8" ht="15.75">
      <c r="A57" s="44" t="s">
        <v>167</v>
      </c>
      <c r="B57" s="44"/>
      <c r="C57" s="44"/>
      <c r="D57" s="44"/>
      <c r="E57" s="44"/>
      <c r="F57" s="44"/>
      <c r="G57" s="44"/>
      <c r="H57" s="27"/>
    </row>
    <row r="58" spans="1:8" ht="15.75">
      <c r="A58" s="29"/>
      <c r="B58" s="29"/>
      <c r="C58" s="29"/>
      <c r="D58" s="29"/>
      <c r="E58" s="29"/>
      <c r="F58" s="29"/>
      <c r="G58" s="29"/>
      <c r="H58" s="27"/>
    </row>
    <row r="59" spans="1:7" ht="12.75">
      <c r="A59" s="2"/>
      <c r="G59" s="3"/>
    </row>
  </sheetData>
  <sheetProtection/>
  <mergeCells count="28">
    <mergeCell ref="F42:G45"/>
    <mergeCell ref="F46:G50"/>
    <mergeCell ref="F28:G29"/>
    <mergeCell ref="A36:A41"/>
    <mergeCell ref="F30:G30"/>
    <mergeCell ref="F31:G35"/>
    <mergeCell ref="F36:G41"/>
    <mergeCell ref="A46:A50"/>
    <mergeCell ref="C28:D28"/>
    <mergeCell ref="A42:A45"/>
    <mergeCell ref="A31:A35"/>
    <mergeCell ref="F5:G5"/>
    <mergeCell ref="F6:G10"/>
    <mergeCell ref="F11:G16"/>
    <mergeCell ref="F17:G20"/>
    <mergeCell ref="F21:G25"/>
    <mergeCell ref="A28:A29"/>
    <mergeCell ref="B28:B29"/>
    <mergeCell ref="A57:G57"/>
    <mergeCell ref="F3:G4"/>
    <mergeCell ref="G2:J2"/>
    <mergeCell ref="A17:A20"/>
    <mergeCell ref="A21:A25"/>
    <mergeCell ref="C3:D3"/>
    <mergeCell ref="A3:A4"/>
    <mergeCell ref="B3:B4"/>
    <mergeCell ref="A6:A10"/>
    <mergeCell ref="A11:A16"/>
  </mergeCells>
  <printOptions/>
  <pageMargins left="0.7086614173228347" right="0.7086614173228347" top="0.8958333333333334" bottom="0.375" header="0.31496062992125984" footer="0.31496062992125984"/>
  <pageSetup horizontalDpi="600" verticalDpi="600" orientation="portrait" paperSize="9" r:id="rId3"/>
  <headerFooter>
    <oddHeader>&amp;C&amp;G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4"/>
  <sheetViews>
    <sheetView view="pageLayout" zoomScaleSheetLayoutView="100" workbookViewId="0" topLeftCell="A19">
      <selection activeCell="H41" sqref="H41"/>
    </sheetView>
  </sheetViews>
  <sheetFormatPr defaultColWidth="9.00390625" defaultRowHeight="12.75"/>
  <cols>
    <col min="1" max="1" width="17.875" style="0" customWidth="1"/>
    <col min="2" max="2" width="27.125" style="0" bestFit="1" customWidth="1"/>
    <col min="3" max="3" width="28.625" style="0" bestFit="1" customWidth="1"/>
    <col min="4" max="4" width="14.00390625" style="0" customWidth="1"/>
  </cols>
  <sheetData>
    <row r="2" spans="1:4" ht="12.75">
      <c r="A2" s="78" t="s">
        <v>171</v>
      </c>
      <c r="B2" s="78"/>
      <c r="C2" s="78"/>
      <c r="D2" s="78"/>
    </row>
    <row r="3" spans="1:4" ht="12.75">
      <c r="A3" s="1" t="s">
        <v>97</v>
      </c>
      <c r="B3" s="1" t="s">
        <v>98</v>
      </c>
      <c r="C3" s="1" t="s">
        <v>99</v>
      </c>
      <c r="D3" s="1" t="s">
        <v>0</v>
      </c>
    </row>
    <row r="4" spans="1:4" ht="38.25">
      <c r="A4" s="31" t="s">
        <v>100</v>
      </c>
      <c r="B4" s="31" t="s">
        <v>172</v>
      </c>
      <c r="C4" s="31" t="s">
        <v>102</v>
      </c>
      <c r="D4" s="79" t="s">
        <v>101</v>
      </c>
    </row>
    <row r="5" spans="1:4" ht="89.25">
      <c r="A5" s="31" t="s">
        <v>100</v>
      </c>
      <c r="B5" s="31" t="s">
        <v>173</v>
      </c>
      <c r="C5" s="31" t="s">
        <v>102</v>
      </c>
      <c r="D5" s="79"/>
    </row>
    <row r="6" spans="1:4" ht="12.75">
      <c r="A6" s="80" t="s">
        <v>100</v>
      </c>
      <c r="B6" s="80" t="s">
        <v>174</v>
      </c>
      <c r="C6" s="31" t="s">
        <v>102</v>
      </c>
      <c r="D6" s="32" t="s">
        <v>101</v>
      </c>
    </row>
    <row r="7" spans="1:4" ht="12.75">
      <c r="A7" s="80"/>
      <c r="B7" s="80"/>
      <c r="C7" s="31" t="s">
        <v>4</v>
      </c>
      <c r="D7" s="32" t="s">
        <v>101</v>
      </c>
    </row>
    <row r="8" spans="1:4" ht="12.75">
      <c r="A8" s="31" t="s">
        <v>103</v>
      </c>
      <c r="B8" s="31" t="s">
        <v>175</v>
      </c>
      <c r="C8" s="31" t="s">
        <v>104</v>
      </c>
      <c r="D8" s="32" t="s">
        <v>101</v>
      </c>
    </row>
    <row r="9" spans="1:4" ht="25.5">
      <c r="A9" s="31" t="s">
        <v>176</v>
      </c>
      <c r="B9" s="31" t="s">
        <v>105</v>
      </c>
      <c r="C9" s="31" t="s">
        <v>106</v>
      </c>
      <c r="D9" s="32" t="s">
        <v>101</v>
      </c>
    </row>
    <row r="10" spans="1:4" ht="38.25">
      <c r="A10" s="31" t="s">
        <v>176</v>
      </c>
      <c r="B10" s="31" t="s">
        <v>177</v>
      </c>
      <c r="C10" s="31" t="s">
        <v>106</v>
      </c>
      <c r="D10" s="32" t="s">
        <v>101</v>
      </c>
    </row>
    <row r="11" spans="1:4" ht="12.75">
      <c r="A11" s="31" t="s">
        <v>5</v>
      </c>
      <c r="B11" s="31" t="s">
        <v>178</v>
      </c>
      <c r="C11" s="31" t="s">
        <v>107</v>
      </c>
      <c r="D11" s="32" t="s">
        <v>101</v>
      </c>
    </row>
    <row r="12" spans="1:4" ht="12.75">
      <c r="A12" s="31" t="s">
        <v>108</v>
      </c>
      <c r="B12" s="31" t="s">
        <v>109</v>
      </c>
      <c r="C12" s="31" t="s">
        <v>110</v>
      </c>
      <c r="D12" s="33" t="s">
        <v>101</v>
      </c>
    </row>
    <row r="13" spans="1:4" ht="12.75">
      <c r="A13" s="31" t="s">
        <v>111</v>
      </c>
      <c r="B13" s="31" t="s">
        <v>179</v>
      </c>
      <c r="C13" s="31" t="s">
        <v>112</v>
      </c>
      <c r="D13" s="32" t="s">
        <v>101</v>
      </c>
    </row>
    <row r="14" spans="1:4" ht="12.75">
      <c r="A14" s="31" t="s">
        <v>180</v>
      </c>
      <c r="B14" s="31" t="s">
        <v>113</v>
      </c>
      <c r="C14" s="31" t="s">
        <v>114</v>
      </c>
      <c r="D14" s="32" t="s">
        <v>101</v>
      </c>
    </row>
    <row r="15" spans="1:4" ht="25.5">
      <c r="A15" s="31" t="s">
        <v>115</v>
      </c>
      <c r="B15" s="31" t="s">
        <v>181</v>
      </c>
      <c r="C15" s="31" t="s">
        <v>116</v>
      </c>
      <c r="D15" s="32" t="s">
        <v>101</v>
      </c>
    </row>
    <row r="16" spans="1:4" ht="12.75">
      <c r="A16" s="31" t="s">
        <v>117</v>
      </c>
      <c r="B16" s="31" t="s">
        <v>118</v>
      </c>
      <c r="C16" s="31" t="s">
        <v>119</v>
      </c>
      <c r="D16" s="32" t="s">
        <v>101</v>
      </c>
    </row>
    <row r="17" spans="1:4" ht="12.75">
      <c r="A17" s="31" t="s">
        <v>182</v>
      </c>
      <c r="B17" s="31" t="s">
        <v>183</v>
      </c>
      <c r="C17" s="31" t="s">
        <v>120</v>
      </c>
      <c r="D17" s="32" t="s">
        <v>101</v>
      </c>
    </row>
    <row r="18" spans="1:4" ht="12.75">
      <c r="A18" s="34" t="s">
        <v>184</v>
      </c>
      <c r="B18" s="35" t="s">
        <v>185</v>
      </c>
      <c r="C18" s="31" t="s">
        <v>120</v>
      </c>
      <c r="D18" s="32" t="s">
        <v>101</v>
      </c>
    </row>
    <row r="19" spans="1:4" ht="12.75">
      <c r="A19" s="31" t="s">
        <v>121</v>
      </c>
      <c r="B19" s="31" t="s">
        <v>122</v>
      </c>
      <c r="C19" s="81" t="s">
        <v>123</v>
      </c>
      <c r="D19" s="32" t="s">
        <v>101</v>
      </c>
    </row>
    <row r="20" spans="1:4" ht="12.75">
      <c r="A20" s="34" t="s">
        <v>186</v>
      </c>
      <c r="B20" s="35" t="s">
        <v>187</v>
      </c>
      <c r="C20" s="82"/>
      <c r="D20" s="32" t="s">
        <v>101</v>
      </c>
    </row>
    <row r="21" spans="1:4" ht="12.75">
      <c r="A21" s="31" t="s">
        <v>188</v>
      </c>
      <c r="B21" s="31" t="s">
        <v>124</v>
      </c>
      <c r="C21" s="81" t="s">
        <v>125</v>
      </c>
      <c r="D21" s="32" t="s">
        <v>101</v>
      </c>
    </row>
    <row r="22" spans="1:4" ht="12.75">
      <c r="A22" s="35" t="s">
        <v>189</v>
      </c>
      <c r="B22" s="35" t="s">
        <v>207</v>
      </c>
      <c r="C22" s="82"/>
      <c r="D22" s="32" t="s">
        <v>101</v>
      </c>
    </row>
    <row r="23" spans="1:4" ht="12.75">
      <c r="A23" s="31" t="s">
        <v>1</v>
      </c>
      <c r="B23" s="31" t="s">
        <v>126</v>
      </c>
      <c r="C23" s="31" t="s">
        <v>127</v>
      </c>
      <c r="D23" s="32" t="s">
        <v>101</v>
      </c>
    </row>
    <row r="24" spans="1:4" ht="12.75">
      <c r="A24" s="31" t="s">
        <v>128</v>
      </c>
      <c r="B24" s="31" t="s">
        <v>129</v>
      </c>
      <c r="C24" s="31" t="s">
        <v>130</v>
      </c>
      <c r="D24" s="32" t="s">
        <v>101</v>
      </c>
    </row>
    <row r="25" spans="1:4" ht="12.75">
      <c r="A25" s="36" t="s">
        <v>2</v>
      </c>
      <c r="B25" s="36" t="s">
        <v>131</v>
      </c>
      <c r="C25" s="31" t="s">
        <v>132</v>
      </c>
      <c r="D25" s="32" t="s">
        <v>101</v>
      </c>
    </row>
    <row r="26" spans="1:4" ht="12.75">
      <c r="A26" s="37" t="s">
        <v>190</v>
      </c>
      <c r="B26" s="37" t="s">
        <v>133</v>
      </c>
      <c r="C26" s="83" t="s">
        <v>134</v>
      </c>
      <c r="D26" s="32" t="s">
        <v>101</v>
      </c>
    </row>
    <row r="27" spans="1:4" ht="12.75">
      <c r="A27" s="38" t="s">
        <v>191</v>
      </c>
      <c r="B27" s="38" t="s">
        <v>192</v>
      </c>
      <c r="C27" s="84"/>
      <c r="D27" s="32" t="s">
        <v>101</v>
      </c>
    </row>
    <row r="28" spans="1:4" ht="12.75">
      <c r="A28" s="31" t="s">
        <v>3</v>
      </c>
      <c r="B28" s="31" t="s">
        <v>135</v>
      </c>
      <c r="C28" s="31" t="s">
        <v>136</v>
      </c>
      <c r="D28" s="32" t="s">
        <v>101</v>
      </c>
    </row>
    <row r="29" spans="1:4" ht="25.5">
      <c r="A29" s="31" t="s">
        <v>137</v>
      </c>
      <c r="B29" s="31" t="s">
        <v>193</v>
      </c>
      <c r="C29" s="31" t="s">
        <v>138</v>
      </c>
      <c r="D29" s="32" t="s">
        <v>101</v>
      </c>
    </row>
    <row r="30" spans="1:4" ht="12.75">
      <c r="A30" s="31" t="s">
        <v>139</v>
      </c>
      <c r="B30" s="31" t="s">
        <v>140</v>
      </c>
      <c r="C30" s="31" t="s">
        <v>141</v>
      </c>
      <c r="D30" s="32" t="s">
        <v>101</v>
      </c>
    </row>
    <row r="31" spans="1:4" ht="12.75">
      <c r="A31" s="39" t="s">
        <v>142</v>
      </c>
      <c r="B31" s="40" t="s">
        <v>143</v>
      </c>
      <c r="C31" s="40" t="s">
        <v>144</v>
      </c>
      <c r="D31" s="32" t="s">
        <v>101</v>
      </c>
    </row>
    <row r="32" spans="1:4" ht="12.75">
      <c r="A32" s="40" t="s">
        <v>145</v>
      </c>
      <c r="B32" s="40" t="s">
        <v>194</v>
      </c>
      <c r="C32" s="40" t="s">
        <v>146</v>
      </c>
      <c r="D32" s="32" t="s">
        <v>101</v>
      </c>
    </row>
    <row r="33" spans="1:4" ht="12.75">
      <c r="A33" s="41" t="s">
        <v>147</v>
      </c>
      <c r="B33" s="41" t="s">
        <v>195</v>
      </c>
      <c r="C33" s="41" t="s">
        <v>148</v>
      </c>
      <c r="D33" s="32" t="s">
        <v>101</v>
      </c>
    </row>
    <row r="34" spans="1:4" ht="12.75">
      <c r="A34" s="77" t="s">
        <v>6</v>
      </c>
      <c r="B34" s="77"/>
      <c r="C34" s="77"/>
      <c r="D34" s="77"/>
    </row>
    <row r="35" spans="1:4" ht="12.75">
      <c r="A35" s="42" t="s">
        <v>149</v>
      </c>
      <c r="B35" s="42" t="s">
        <v>196</v>
      </c>
      <c r="C35" s="42" t="s">
        <v>197</v>
      </c>
      <c r="D35" s="32" t="s">
        <v>101</v>
      </c>
    </row>
    <row r="36" spans="1:4" ht="12.75">
      <c r="A36" s="42" t="s">
        <v>150</v>
      </c>
      <c r="B36" s="42" t="s">
        <v>151</v>
      </c>
      <c r="C36" s="42" t="s">
        <v>198</v>
      </c>
      <c r="D36" s="32" t="s">
        <v>101</v>
      </c>
    </row>
    <row r="37" spans="1:4" ht="12.75">
      <c r="A37" s="42" t="s">
        <v>7</v>
      </c>
      <c r="B37" s="42" t="s">
        <v>152</v>
      </c>
      <c r="C37" s="42" t="s">
        <v>199</v>
      </c>
      <c r="D37" s="32" t="s">
        <v>101</v>
      </c>
    </row>
    <row r="38" spans="1:4" ht="12.75">
      <c r="A38" s="77" t="s">
        <v>153</v>
      </c>
      <c r="B38" s="77"/>
      <c r="C38" s="77"/>
      <c r="D38" s="77"/>
    </row>
    <row r="39" spans="1:4" ht="12.75">
      <c r="A39" s="42" t="s">
        <v>154</v>
      </c>
      <c r="B39" s="42" t="s">
        <v>155</v>
      </c>
      <c r="C39" s="42" t="s">
        <v>156</v>
      </c>
      <c r="D39" s="32" t="s">
        <v>101</v>
      </c>
    </row>
    <row r="40" spans="1:4" ht="12.75">
      <c r="A40" s="42" t="s">
        <v>157</v>
      </c>
      <c r="B40" s="42" t="s">
        <v>158</v>
      </c>
      <c r="C40" s="42" t="s">
        <v>159</v>
      </c>
      <c r="D40" s="32" t="s">
        <v>101</v>
      </c>
    </row>
    <row r="41" spans="1:4" ht="12.75">
      <c r="A41" s="42" t="s">
        <v>160</v>
      </c>
      <c r="B41" s="42" t="s">
        <v>161</v>
      </c>
      <c r="C41" s="42" t="s">
        <v>162</v>
      </c>
      <c r="D41" s="32" t="s">
        <v>101</v>
      </c>
    </row>
    <row r="42" spans="1:4" ht="12.75">
      <c r="A42" s="42" t="s">
        <v>200</v>
      </c>
      <c r="B42" s="42" t="s">
        <v>201</v>
      </c>
      <c r="C42" s="42" t="s">
        <v>202</v>
      </c>
      <c r="D42" s="32" t="s">
        <v>101</v>
      </c>
    </row>
    <row r="43" spans="1:4" ht="12.75">
      <c r="A43" s="77" t="s">
        <v>203</v>
      </c>
      <c r="B43" s="77"/>
      <c r="C43" s="77"/>
      <c r="D43" s="77"/>
    </row>
    <row r="44" spans="1:4" ht="38.25">
      <c r="A44" s="42" t="s">
        <v>204</v>
      </c>
      <c r="B44" s="42" t="s">
        <v>205</v>
      </c>
      <c r="C44" s="31" t="s">
        <v>206</v>
      </c>
      <c r="D44" s="32"/>
    </row>
  </sheetData>
  <sheetProtection/>
  <mergeCells count="10">
    <mergeCell ref="A43:D43"/>
    <mergeCell ref="A2:D2"/>
    <mergeCell ref="D4:D5"/>
    <mergeCell ref="A6:A7"/>
    <mergeCell ref="B6:B7"/>
    <mergeCell ref="C19:C20"/>
    <mergeCell ref="C21:C22"/>
    <mergeCell ref="C26:C27"/>
    <mergeCell ref="A34:D34"/>
    <mergeCell ref="A38:D38"/>
  </mergeCells>
  <hyperlinks>
    <hyperlink ref="D4:D5" r:id="rId1" display="Мапа проїзду"/>
    <hyperlink ref="D8" r:id="rId2" display="Мапа проїзду"/>
    <hyperlink ref="D6" r:id="rId3" display="Мапа проїзду"/>
    <hyperlink ref="D9" r:id="rId4" display="Мапа проїзду"/>
    <hyperlink ref="D15" r:id="rId5" display="Мапа проїзду"/>
    <hyperlink ref="D19" r:id="rId6" display="Мапа проїзду"/>
    <hyperlink ref="D17" r:id="rId7" display="Мапа проїзду"/>
    <hyperlink ref="D16" r:id="rId8" display="Мапа проїзду"/>
    <hyperlink ref="D21" r:id="rId9" display="Мапа проїзду"/>
    <hyperlink ref="D23" r:id="rId10" display="Мапа проїзду"/>
    <hyperlink ref="D24" r:id="rId11" display="Мапа проїзду"/>
    <hyperlink ref="D25" r:id="rId12" display="Мапа проїзду"/>
    <hyperlink ref="D26" r:id="rId13" display="Мапа проїзду"/>
    <hyperlink ref="D28" r:id="rId14" display="Мапа проїзду"/>
    <hyperlink ref="D29" r:id="rId15" display="Мапа проїзду"/>
    <hyperlink ref="D30" r:id="rId16" display="Мапа проїзду"/>
    <hyperlink ref="D31" r:id="rId17" display="Мапа проїзду"/>
    <hyperlink ref="D32" r:id="rId18" display="Мапа проїзду"/>
    <hyperlink ref="D33" r:id="rId19" display="Мапа проїзду"/>
    <hyperlink ref="D13" r:id="rId20" display="Мапа проїзду"/>
    <hyperlink ref="D12" r:id="rId21" display="Карта проезда"/>
    <hyperlink ref="D14" r:id="rId22" display="Мапа проїзду"/>
    <hyperlink ref="D11" r:id="rId23" display="Мапа проїзду"/>
    <hyperlink ref="D10" r:id="rId24" display="Мапа проїзду"/>
    <hyperlink ref="D7" r:id="rId25" display="Мапа проїзду"/>
    <hyperlink ref="D18" r:id="rId26" display="Мапа проїзду"/>
    <hyperlink ref="D20" r:id="rId27" display="Мапа проїзду"/>
    <hyperlink ref="D22" r:id="rId28" display="Мапа проїзду"/>
    <hyperlink ref="D27" r:id="rId29" display="Мапа проїзду"/>
    <hyperlink ref="D35" r:id="rId30" display="Мапа проїзду"/>
    <hyperlink ref="D39" r:id="rId31" display="Мапа проїзду"/>
    <hyperlink ref="D42" r:id="rId32" display="Мапа проїзду"/>
    <hyperlink ref="D41" r:id="rId33" display="Мапа проїзду"/>
    <hyperlink ref="D40" r:id="rId34" display="Мапа проїзду"/>
  </hyperlinks>
  <printOptions/>
  <pageMargins left="0.7086614173228347" right="0.7086614173228347" top="0.7480314960629921" bottom="0.7480314960629921" header="0.1875" footer="0.31496062992125984"/>
  <pageSetup horizontalDpi="600" verticalDpi="600" orientation="portrait" paperSize="9" r:id="rId36"/>
  <headerFooter>
    <oddHeader>&amp;C&amp;G</oddHeader>
  </headerFooter>
  <legacyDrawingHF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l.tkach</dc:creator>
  <cp:keywords/>
  <dc:description/>
  <cp:lastModifiedBy>Алина Чумак</cp:lastModifiedBy>
  <cp:lastPrinted>2020-02-06T12:47:56Z</cp:lastPrinted>
  <dcterms:created xsi:type="dcterms:W3CDTF">2014-07-16T07:44:29Z</dcterms:created>
  <dcterms:modified xsi:type="dcterms:W3CDTF">2020-07-03T06:06:29Z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